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8258E0D4-F591-4A89-8BBD-D4224E63E916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 s="1"/>
  <c r="L44" i="4"/>
  <c r="L43" i="4"/>
  <c r="M43" i="4"/>
  <c r="N43" i="4"/>
  <c r="L32" i="4"/>
  <c r="L31" i="4"/>
  <c r="M31" i="4"/>
  <c r="N31" i="4"/>
  <c r="L20" i="4"/>
  <c r="L19" i="4"/>
  <c r="N19" i="4" s="1"/>
  <c r="M19" i="4"/>
  <c r="AQ19" i="17"/>
  <c r="AA43" i="17"/>
  <c r="AA44" i="17" s="1"/>
  <c r="AB43" i="17"/>
  <c r="AC43" i="17"/>
  <c r="AA31" i="17"/>
  <c r="AP31" i="17" s="1"/>
  <c r="AB31" i="17"/>
  <c r="AQ31" i="17" s="1"/>
  <c r="AA19" i="17"/>
  <c r="AP19" i="17" s="1"/>
  <c r="AB19" i="17"/>
  <c r="L43" i="17"/>
  <c r="N43" i="17" s="1"/>
  <c r="M43" i="17"/>
  <c r="AQ43" i="17" s="1"/>
  <c r="L31" i="17"/>
  <c r="L32" i="17" s="1"/>
  <c r="M31" i="17"/>
  <c r="N31" i="17"/>
  <c r="L19" i="17"/>
  <c r="L20" i="17" s="1"/>
  <c r="M19" i="17"/>
  <c r="N19" i="17" s="1"/>
  <c r="AQ43" i="16"/>
  <c r="AA43" i="16"/>
  <c r="AA44" i="16" s="1"/>
  <c r="AB43" i="16"/>
  <c r="AA31" i="16"/>
  <c r="AA32" i="16" s="1"/>
  <c r="AB31" i="16"/>
  <c r="AA19" i="16"/>
  <c r="AP19" i="16" s="1"/>
  <c r="AB19" i="16"/>
  <c r="AC19" i="16"/>
  <c r="L43" i="16"/>
  <c r="L44" i="16" s="1"/>
  <c r="M43" i="16"/>
  <c r="N43" i="16" s="1"/>
  <c r="L31" i="16"/>
  <c r="L32" i="16" s="1"/>
  <c r="M31" i="16"/>
  <c r="AQ31" i="16" s="1"/>
  <c r="N31" i="16"/>
  <c r="L19" i="16"/>
  <c r="M19" i="16"/>
  <c r="AA43" i="15"/>
  <c r="AC43" i="15" s="1"/>
  <c r="AB43" i="15"/>
  <c r="AQ43" i="15" s="1"/>
  <c r="AA31" i="15"/>
  <c r="AP31" i="15" s="1"/>
  <c r="AB31" i="15"/>
  <c r="AQ31" i="15" s="1"/>
  <c r="AC31" i="15"/>
  <c r="AA19" i="15"/>
  <c r="AA20" i="15" s="1"/>
  <c r="AB19" i="15"/>
  <c r="AQ19" i="15" s="1"/>
  <c r="AC19" i="15"/>
  <c r="L43" i="15"/>
  <c r="L44" i="15" s="1"/>
  <c r="M43" i="15"/>
  <c r="L31" i="15"/>
  <c r="L32" i="15" s="1"/>
  <c r="M31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 s="1"/>
  <c r="AA32" i="14"/>
  <c r="AA31" i="14"/>
  <c r="AB31" i="14"/>
  <c r="AC31" i="14"/>
  <c r="AA20" i="14"/>
  <c r="AA19" i="14"/>
  <c r="AB19" i="14"/>
  <c r="AC19" i="14"/>
  <c r="L44" i="14"/>
  <c r="L43" i="14"/>
  <c r="M43" i="14"/>
  <c r="N43" i="14" s="1"/>
  <c r="L32" i="14"/>
  <c r="L31" i="14"/>
  <c r="M31" i="14"/>
  <c r="N31" i="14"/>
  <c r="L20" i="14"/>
  <c r="L19" i="14"/>
  <c r="N19" i="14" s="1"/>
  <c r="M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 s="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N31" i="10" s="1"/>
  <c r="M31" i="10"/>
  <c r="L20" i="10"/>
  <c r="L19" i="10"/>
  <c r="M19" i="10"/>
  <c r="N19" i="10" s="1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/>
  <c r="AA20" i="6"/>
  <c r="AA19" i="6"/>
  <c r="AB19" i="6"/>
  <c r="AC19" i="6"/>
  <c r="L44" i="6"/>
  <c r="L43" i="6"/>
  <c r="M43" i="6"/>
  <c r="N43" i="6"/>
  <c r="L32" i="6"/>
  <c r="L31" i="6"/>
  <c r="M31" i="6"/>
  <c r="N31" i="6" s="1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L32" i="12"/>
  <c r="L31" i="12"/>
  <c r="N31" i="12" s="1"/>
  <c r="M31" i="12"/>
  <c r="L20" i="12"/>
  <c r="L19" i="12"/>
  <c r="M19" i="12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C43" i="9" s="1"/>
  <c r="AB43" i="9"/>
  <c r="AA32" i="9"/>
  <c r="AA31" i="9"/>
  <c r="AB31" i="9"/>
  <c r="AC31" i="9"/>
  <c r="AA20" i="9"/>
  <c r="AA19" i="9"/>
  <c r="AB19" i="9"/>
  <c r="AC19" i="9"/>
  <c r="L44" i="9"/>
  <c r="L43" i="9"/>
  <c r="N43" i="9" s="1"/>
  <c r="M43" i="9"/>
  <c r="L32" i="9"/>
  <c r="L31" i="9"/>
  <c r="M31" i="9"/>
  <c r="N31" i="9"/>
  <c r="L20" i="9"/>
  <c r="L19" i="9"/>
  <c r="M19" i="9"/>
  <c r="N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 s="1"/>
  <c r="AA32" i="8"/>
  <c r="AA31" i="8"/>
  <c r="AB31" i="8"/>
  <c r="AC31" i="8"/>
  <c r="AA20" i="8"/>
  <c r="AA19" i="8"/>
  <c r="AC19" i="8" s="1"/>
  <c r="AB19" i="8"/>
  <c r="L44" i="8"/>
  <c r="L43" i="8"/>
  <c r="M43" i="8"/>
  <c r="N43" i="8"/>
  <c r="L32" i="8"/>
  <c r="L31" i="8"/>
  <c r="M31" i="8"/>
  <c r="N31" i="8" s="1"/>
  <c r="L20" i="8"/>
  <c r="L19" i="8"/>
  <c r="M19" i="8"/>
  <c r="N19" i="8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/>
  <c r="AA32" i="7"/>
  <c r="AA31" i="7"/>
  <c r="AB31" i="7"/>
  <c r="AC31" i="7"/>
  <c r="AA20" i="7"/>
  <c r="AA19" i="7"/>
  <c r="AB19" i="7"/>
  <c r="AC19" i="7" s="1"/>
  <c r="L44" i="7"/>
  <c r="L43" i="7"/>
  <c r="N43" i="7" s="1"/>
  <c r="M43" i="7"/>
  <c r="L32" i="7"/>
  <c r="L31" i="7"/>
  <c r="M31" i="7"/>
  <c r="N31" i="7"/>
  <c r="L20" i="7"/>
  <c r="L19" i="7"/>
  <c r="M19" i="7"/>
  <c r="N19" i="7"/>
  <c r="AK19" i="7"/>
  <c r="AL19" i="7"/>
  <c r="AN31" i="7"/>
  <c r="AO31" i="7"/>
  <c r="AN17" i="16"/>
  <c r="AB18" i="17"/>
  <c r="AA18" i="17"/>
  <c r="AB17" i="17"/>
  <c r="AA17" i="17"/>
  <c r="AB16" i="17"/>
  <c r="AA16" i="17"/>
  <c r="AB15" i="17"/>
  <c r="AA15" i="17"/>
  <c r="AC15" i="17" s="1"/>
  <c r="U44" i="8"/>
  <c r="AK43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Y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AK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AG43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N40" i="9" s="1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U32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W44" i="12"/>
  <c r="S44" i="12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AC40" i="12" s="1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U32" i="12"/>
  <c r="AL31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N28" i="12" s="1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N41" i="10" s="1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M27" i="10"/>
  <c r="L27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Q41" i="11" s="1"/>
  <c r="AA41" i="11"/>
  <c r="AC41" i="11" s="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Y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AC27" i="11" s="1"/>
  <c r="M27" i="11"/>
  <c r="L27" i="11"/>
  <c r="W20" i="11"/>
  <c r="J20" i="11"/>
  <c r="AL19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AN31" i="14"/>
  <c r="H32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N30" i="15" s="1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N28" i="15" s="1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M27" i="15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B30" i="16"/>
  <c r="AA30" i="16"/>
  <c r="AC30" i="16" s="1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M42" i="17"/>
  <c r="L42" i="17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N40" i="17" s="1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AC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N16" i="17" s="1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L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L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AC40" i="4" s="1"/>
  <c r="M40" i="4"/>
  <c r="L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L39" i="4"/>
  <c r="Y32" i="4"/>
  <c r="U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Y20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U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AC42" i="7" s="1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N39" i="7" s="1"/>
  <c r="Y32" i="7"/>
  <c r="U32" i="7"/>
  <c r="S32" i="7"/>
  <c r="AK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AC30" i="7" s="1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M27" i="7"/>
  <c r="L27" i="7"/>
  <c r="W20" i="7"/>
  <c r="AH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P18" i="7" s="1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C18" i="9" s="1"/>
  <c r="AB17" i="9"/>
  <c r="AA17" i="9"/>
  <c r="AB16" i="9"/>
  <c r="AA16" i="9"/>
  <c r="AC16" i="9" s="1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C28" i="9" s="1"/>
  <c r="AB27" i="9"/>
  <c r="AA27" i="9"/>
  <c r="AC42" i="17" l="1"/>
  <c r="AR43" i="17"/>
  <c r="AC31" i="17"/>
  <c r="AR31" i="17" s="1"/>
  <c r="AA32" i="17"/>
  <c r="AP32" i="17" s="1"/>
  <c r="AC30" i="17"/>
  <c r="AC19" i="17"/>
  <c r="AR19" i="17"/>
  <c r="AA20" i="17"/>
  <c r="AP20" i="17" s="1"/>
  <c r="L44" i="17"/>
  <c r="AP44" i="17" s="1"/>
  <c r="N42" i="17"/>
  <c r="AQ40" i="17"/>
  <c r="AP43" i="17"/>
  <c r="AP44" i="16"/>
  <c r="AC43" i="16"/>
  <c r="AP43" i="16"/>
  <c r="AR43" i="16"/>
  <c r="AC31" i="16"/>
  <c r="AP32" i="16"/>
  <c r="AR31" i="16"/>
  <c r="AA20" i="16"/>
  <c r="AQ19" i="16"/>
  <c r="AP31" i="16"/>
  <c r="N29" i="16"/>
  <c r="N19" i="16"/>
  <c r="AR19" i="16" s="1"/>
  <c r="L20" i="16"/>
  <c r="AP20" i="16" s="1"/>
  <c r="AP43" i="15"/>
  <c r="AA44" i="15"/>
  <c r="AP44" i="15"/>
  <c r="AA32" i="15"/>
  <c r="AP32" i="15" s="1"/>
  <c r="AQ27" i="15"/>
  <c r="AC27" i="15"/>
  <c r="AC29" i="15"/>
  <c r="N43" i="15"/>
  <c r="N31" i="15"/>
  <c r="AR19" i="15"/>
  <c r="AP19" i="15"/>
  <c r="L20" i="15"/>
  <c r="AP20" i="15" s="1"/>
  <c r="N43" i="12"/>
  <c r="N19" i="12"/>
  <c r="AP29" i="4"/>
  <c r="AC28" i="14"/>
  <c r="AC16" i="11"/>
  <c r="AC18" i="7"/>
  <c r="AQ28" i="7"/>
  <c r="AQ15" i="14"/>
  <c r="N17" i="11"/>
  <c r="N16" i="10"/>
  <c r="N18" i="12"/>
  <c r="AC41" i="14"/>
  <c r="AQ29" i="14"/>
  <c r="AK31" i="14"/>
  <c r="AC29" i="14"/>
  <c r="U32" i="14"/>
  <c r="Y20" i="14"/>
  <c r="AQ42" i="11"/>
  <c r="W32" i="11"/>
  <c r="AC27" i="10"/>
  <c r="AL19" i="10"/>
  <c r="AQ41" i="6"/>
  <c r="AC15" i="12"/>
  <c r="AC30" i="9"/>
  <c r="AG31" i="9"/>
  <c r="AG43" i="8"/>
  <c r="Q44" i="8"/>
  <c r="U32" i="8"/>
  <c r="AG19" i="8"/>
  <c r="Y20" i="8"/>
  <c r="AC27" i="7"/>
  <c r="AC30" i="4"/>
  <c r="H44" i="11"/>
  <c r="N28" i="10"/>
  <c r="AQ27" i="6"/>
  <c r="AC27" i="6"/>
  <c r="Y32" i="6"/>
  <c r="AK43" i="6"/>
  <c r="U20" i="8"/>
  <c r="AP15" i="12"/>
  <c r="AG19" i="7"/>
  <c r="AG19" i="4"/>
  <c r="AM19" i="14"/>
  <c r="AK19" i="11"/>
  <c r="W20" i="10"/>
  <c r="AQ15" i="6"/>
  <c r="S20" i="9"/>
  <c r="U20" i="7"/>
  <c r="Y20" i="10"/>
  <c r="AN20" i="10" s="1"/>
  <c r="Q20" i="14"/>
  <c r="S20" i="17"/>
  <c r="AQ18" i="14"/>
  <c r="AQ17" i="11"/>
  <c r="AC16" i="17"/>
  <c r="AR16" i="17" s="1"/>
  <c r="AC18" i="14"/>
  <c r="AC17" i="11"/>
  <c r="Q20" i="10"/>
  <c r="AO19" i="8"/>
  <c r="AI19" i="17"/>
  <c r="AO19" i="7"/>
  <c r="AO19" i="4"/>
  <c r="AI19" i="14"/>
  <c r="AG19" i="11"/>
  <c r="AH19" i="17"/>
  <c r="AC17" i="7"/>
  <c r="Q20" i="7"/>
  <c r="U20" i="11"/>
  <c r="U20" i="10"/>
  <c r="U32" i="17"/>
  <c r="Q32" i="8"/>
  <c r="AQ29" i="7"/>
  <c r="AJ31" i="17"/>
  <c r="Q32" i="4"/>
  <c r="AF32" i="4" s="1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AN44" i="8" s="1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R39" i="17" s="1"/>
  <c r="AP40" i="17"/>
  <c r="W44" i="16"/>
  <c r="W44" i="1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AR28" i="9" s="1"/>
  <c r="H20" i="15"/>
  <c r="F20" i="11"/>
  <c r="AQ15" i="4"/>
  <c r="N16" i="12"/>
  <c r="J20" i="10"/>
  <c r="H20" i="9"/>
  <c r="AL20" i="9" s="1"/>
  <c r="B20" i="10"/>
  <c r="B20" i="6"/>
  <c r="AQ18" i="17"/>
  <c r="AK19" i="4"/>
  <c r="AQ41" i="16"/>
  <c r="AC39" i="16"/>
  <c r="AP29" i="16"/>
  <c r="AC27" i="16"/>
  <c r="AR27" i="16" s="1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P40" i="15"/>
  <c r="AP42" i="15"/>
  <c r="AH43" i="15"/>
  <c r="AL43" i="15"/>
  <c r="AP17" i="15"/>
  <c r="AC18" i="15"/>
  <c r="B20" i="15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AR18" i="6" s="1"/>
  <c r="S20" i="6"/>
  <c r="W20" i="6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R40" i="9" s="1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R39" i="7" s="1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AR41" i="16" s="1"/>
  <c r="B44" i="16"/>
  <c r="AF44" i="16" s="1"/>
  <c r="D32" i="16"/>
  <c r="AQ15" i="16"/>
  <c r="AP30" i="15"/>
  <c r="AQ30" i="15"/>
  <c r="N16" i="15"/>
  <c r="AQ18" i="15"/>
  <c r="N40" i="14"/>
  <c r="N27" i="14"/>
  <c r="B32" i="14"/>
  <c r="N32" i="14" s="1"/>
  <c r="F32" i="14"/>
  <c r="N17" i="14"/>
  <c r="D20" i="14"/>
  <c r="N40" i="11"/>
  <c r="N28" i="11"/>
  <c r="AR28" i="11" s="1"/>
  <c r="AQ30" i="11"/>
  <c r="AO19" i="11"/>
  <c r="N42" i="10"/>
  <c r="J32" i="10"/>
  <c r="D44" i="6"/>
  <c r="B44" i="6"/>
  <c r="AI43" i="6"/>
  <c r="N40" i="6"/>
  <c r="H44" i="6"/>
  <c r="AL44" i="6" s="1"/>
  <c r="N41" i="6"/>
  <c r="D32" i="6"/>
  <c r="H20" i="6"/>
  <c r="AL20" i="6" s="1"/>
  <c r="N18" i="6"/>
  <c r="D20" i="6"/>
  <c r="AH20" i="6" s="1"/>
  <c r="AR40" i="12"/>
  <c r="H32" i="12"/>
  <c r="AP30" i="12"/>
  <c r="F20" i="12"/>
  <c r="D44" i="9"/>
  <c r="B20" i="9"/>
  <c r="AF20" i="9" s="1"/>
  <c r="F20" i="9"/>
  <c r="H44" i="7"/>
  <c r="AP41" i="7"/>
  <c r="N27" i="7"/>
  <c r="AP29" i="7"/>
  <c r="D20" i="7"/>
  <c r="N16" i="7"/>
  <c r="N39" i="4"/>
  <c r="B44" i="4"/>
  <c r="N30" i="4"/>
  <c r="AR30" i="4" s="1"/>
  <c r="B20" i="4"/>
  <c r="U20" i="17"/>
  <c r="AC20" i="17" s="1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L20" i="15" s="1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J20" i="12" s="1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S20" i="11"/>
  <c r="AC15" i="10"/>
  <c r="AG19" i="10"/>
  <c r="AO19" i="10"/>
  <c r="AQ16" i="6"/>
  <c r="AC17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H31" i="7"/>
  <c r="AL31" i="7"/>
  <c r="AQ27" i="4"/>
  <c r="AC28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2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J43" i="4"/>
  <c r="AC40" i="17"/>
  <c r="AR40" i="17" s="1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R40" i="14" s="1"/>
  <c r="AP41" i="14"/>
  <c r="AH43" i="14"/>
  <c r="Y44" i="14"/>
  <c r="AO43" i="11"/>
  <c r="S44" i="11"/>
  <c r="AQ40" i="10"/>
  <c r="AC41" i="10"/>
  <c r="AR41" i="10" s="1"/>
  <c r="AJ43" i="10"/>
  <c r="AN43" i="10"/>
  <c r="AQ39" i="6"/>
  <c r="AC41" i="6"/>
  <c r="AR41" i="6" s="1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AL44" i="8" s="1"/>
  <c r="N41" i="7"/>
  <c r="J44" i="7"/>
  <c r="AN44" i="7" s="1"/>
  <c r="N42" i="15"/>
  <c r="B44" i="15"/>
  <c r="AQ40" i="11"/>
  <c r="N39" i="10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AR41" i="11" s="1"/>
  <c r="N41" i="9"/>
  <c r="AR41" i="9" s="1"/>
  <c r="F44" i="9"/>
  <c r="AJ44" i="9" s="1"/>
  <c r="N40" i="8"/>
  <c r="AR40" i="8" s="1"/>
  <c r="B44" i="8"/>
  <c r="AN43" i="8"/>
  <c r="AP39" i="4"/>
  <c r="H44" i="16"/>
  <c r="AL44" i="16" s="1"/>
  <c r="AQ40" i="14"/>
  <c r="F44" i="11"/>
  <c r="AJ44" i="11" s="1"/>
  <c r="N40" i="10"/>
  <c r="AF43" i="10"/>
  <c r="B44" i="12"/>
  <c r="H32" i="7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N30" i="10"/>
  <c r="J32" i="6"/>
  <c r="AR28" i="12"/>
  <c r="B32" i="12"/>
  <c r="N27" i="9"/>
  <c r="N30" i="9"/>
  <c r="AR30" i="9" s="1"/>
  <c r="B32" i="9"/>
  <c r="AF32" i="9" s="1"/>
  <c r="J32" i="9"/>
  <c r="AN32" i="9" s="1"/>
  <c r="B32" i="8"/>
  <c r="AF32" i="8" s="1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AR30" i="7" s="1"/>
  <c r="F32" i="7"/>
  <c r="AJ32" i="7" s="1"/>
  <c r="AQ29" i="4"/>
  <c r="D32" i="4"/>
  <c r="N29" i="14"/>
  <c r="AR29" i="14" s="1"/>
  <c r="D32" i="14"/>
  <c r="AH32" i="14" s="1"/>
  <c r="AQ30" i="10"/>
  <c r="B32" i="10"/>
  <c r="AF32" i="10" s="1"/>
  <c r="N27" i="6"/>
  <c r="AR27" i="6" s="1"/>
  <c r="N29" i="6"/>
  <c r="AM31" i="12"/>
  <c r="H32" i="9"/>
  <c r="N29" i="8"/>
  <c r="AR29" i="8" s="1"/>
  <c r="H32" i="8"/>
  <c r="AN19" i="15"/>
  <c r="F20" i="6"/>
  <c r="N17" i="4"/>
  <c r="AR17" i="4" s="1"/>
  <c r="D20" i="4"/>
  <c r="AJ19" i="11"/>
  <c r="H20" i="10"/>
  <c r="AL20" i="10" s="1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D44" i="7"/>
  <c r="AI19" i="4"/>
  <c r="H20" i="4"/>
  <c r="H44" i="4"/>
  <c r="AP39" i="17"/>
  <c r="S20" i="16"/>
  <c r="AP28" i="16"/>
  <c r="N28" i="16"/>
  <c r="AR28" i="16" s="1"/>
  <c r="S20" i="14"/>
  <c r="N17" i="7"/>
  <c r="AR17" i="7" s="1"/>
  <c r="AG43" i="7"/>
  <c r="N15" i="7"/>
  <c r="AR15" i="7" s="1"/>
  <c r="AQ18" i="7"/>
  <c r="AP27" i="7"/>
  <c r="N29" i="7"/>
  <c r="AF31" i="7"/>
  <c r="B32" i="7"/>
  <c r="AH43" i="7"/>
  <c r="F44" i="7"/>
  <c r="AJ44" i="7" s="1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C29" i="7"/>
  <c r="N40" i="7"/>
  <c r="N18" i="4"/>
  <c r="AM31" i="17"/>
  <c r="N17" i="16"/>
  <c r="AP42" i="16"/>
  <c r="N42" i="16"/>
  <c r="AR42" i="16" s="1"/>
  <c r="AL43" i="16"/>
  <c r="N27" i="15"/>
  <c r="AR27" i="15" s="1"/>
  <c r="AC30" i="15"/>
  <c r="AR30" i="15" s="1"/>
  <c r="AO31" i="15"/>
  <c r="AJ32" i="14"/>
  <c r="N29" i="9"/>
  <c r="J32" i="7"/>
  <c r="AN32" i="7" s="1"/>
  <c r="Q44" i="7"/>
  <c r="N27" i="4"/>
  <c r="AO31" i="17"/>
  <c r="AC16" i="15"/>
  <c r="AR16" i="15" s="1"/>
  <c r="AP17" i="14"/>
  <c r="AP42" i="14"/>
  <c r="N42" i="14"/>
  <c r="AG31" i="11"/>
  <c r="AP15" i="7"/>
  <c r="AQ17" i="7"/>
  <c r="H20" i="7"/>
  <c r="AL20" i="7" s="1"/>
  <c r="N28" i="7"/>
  <c r="AR28" i="7" s="1"/>
  <c r="N42" i="7"/>
  <c r="AR42" i="7" s="1"/>
  <c r="S44" i="7"/>
  <c r="N40" i="4"/>
  <c r="AR40" i="4" s="1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B20" i="7"/>
  <c r="AQ41" i="4"/>
  <c r="AQ30" i="12"/>
  <c r="AC30" i="12"/>
  <c r="AR30" i="12" s="1"/>
  <c r="J20" i="7"/>
  <c r="AN20" i="7" s="1"/>
  <c r="Q32" i="7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J20" i="10" s="1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C39" i="15"/>
  <c r="AP39" i="15"/>
  <c r="B20" i="14"/>
  <c r="AK43" i="11"/>
  <c r="AP41" i="6"/>
  <c r="AQ41" i="12"/>
  <c r="N41" i="12"/>
  <c r="AQ16" i="8"/>
  <c r="N16" i="8"/>
  <c r="F20" i="8"/>
  <c r="AJ20" i="8" s="1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D44" i="17"/>
  <c r="AH44" i="17" s="1"/>
  <c r="D44" i="15"/>
  <c r="AN32" i="10"/>
  <c r="AP39" i="10"/>
  <c r="Q44" i="10"/>
  <c r="AQ16" i="12"/>
  <c r="AC16" i="12"/>
  <c r="AP27" i="17"/>
  <c r="AF31" i="17"/>
  <c r="AP41" i="17"/>
  <c r="J20" i="16"/>
  <c r="Q32" i="16"/>
  <c r="AP27" i="15"/>
  <c r="AF31" i="15"/>
  <c r="AP41" i="15"/>
  <c r="J20" i="14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N30" i="16"/>
  <c r="AR30" i="16" s="1"/>
  <c r="D32" i="15"/>
  <c r="AH32" i="15" s="1"/>
  <c r="H44" i="15"/>
  <c r="N16" i="14"/>
  <c r="N30" i="14"/>
  <c r="AR30" i="14" s="1"/>
  <c r="D44" i="14"/>
  <c r="AH44" i="14" s="1"/>
  <c r="AP17" i="11"/>
  <c r="AP30" i="11"/>
  <c r="N30" i="11"/>
  <c r="AP15" i="10"/>
  <c r="N15" i="10"/>
  <c r="AP18" i="10"/>
  <c r="AC30" i="10"/>
  <c r="AR30" i="10" s="1"/>
  <c r="B32" i="6"/>
  <c r="AC39" i="12"/>
  <c r="AP39" i="12"/>
  <c r="AJ31" i="9"/>
  <c r="F32" i="9"/>
  <c r="AJ32" i="9" s="1"/>
  <c r="AQ39" i="9"/>
  <c r="N39" i="9"/>
  <c r="AC28" i="8"/>
  <c r="AP28" i="8"/>
  <c r="N17" i="17"/>
  <c r="AR17" i="17" s="1"/>
  <c r="AF19" i="17"/>
  <c r="F32" i="17"/>
  <c r="AJ32" i="17" s="1"/>
  <c r="J44" i="17"/>
  <c r="AN44" i="17" s="1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K19" i="12"/>
  <c r="AH19" i="8"/>
  <c r="D20" i="17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N44" i="9" s="1"/>
  <c r="AL31" i="8"/>
  <c r="D44" i="16"/>
  <c r="Q44" i="14"/>
  <c r="AP16" i="11"/>
  <c r="N16" i="1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J44" i="6" s="1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H44" i="12" s="1"/>
  <c r="AP40" i="9"/>
  <c r="H44" i="9"/>
  <c r="Q20" i="8"/>
  <c r="AP27" i="10"/>
  <c r="AF31" i="10"/>
  <c r="AP41" i="10"/>
  <c r="J20" i="6"/>
  <c r="N15" i="12"/>
  <c r="AP27" i="12"/>
  <c r="N29" i="12"/>
  <c r="AR29" i="12" s="1"/>
  <c r="AF31" i="12"/>
  <c r="AP41" i="12"/>
  <c r="AP27" i="9"/>
  <c r="AP30" i="9"/>
  <c r="AP16" i="8"/>
  <c r="N18" i="8"/>
  <c r="AP30" i="8"/>
  <c r="D32" i="10"/>
  <c r="H44" i="10"/>
  <c r="N16" i="6"/>
  <c r="N30" i="6"/>
  <c r="D32" i="12"/>
  <c r="H44" i="12"/>
  <c r="AL44" i="12" s="1"/>
  <c r="AP17" i="9"/>
  <c r="AF31" i="9"/>
  <c r="N27" i="8"/>
  <c r="N41" i="8"/>
  <c r="AF43" i="8"/>
  <c r="Q20" i="11"/>
  <c r="N39" i="11"/>
  <c r="N17" i="10"/>
  <c r="AF19" i="10"/>
  <c r="F32" i="10"/>
  <c r="J44" i="10"/>
  <c r="Q20" i="6"/>
  <c r="N39" i="6"/>
  <c r="AR39" i="6" s="1"/>
  <c r="N17" i="12"/>
  <c r="AF19" i="12"/>
  <c r="F32" i="12"/>
  <c r="AJ32" i="12" s="1"/>
  <c r="J44" i="12"/>
  <c r="D32" i="9"/>
  <c r="AH32" i="9" s="1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H20" i="17" l="1"/>
  <c r="AN32" i="17"/>
  <c r="AC32" i="16"/>
  <c r="AR16" i="16"/>
  <c r="AR40" i="16"/>
  <c r="AL44" i="15"/>
  <c r="AR41" i="15"/>
  <c r="AN32" i="15"/>
  <c r="AF20" i="15"/>
  <c r="AR43" i="15"/>
  <c r="AF32" i="15"/>
  <c r="AR31" i="15"/>
  <c r="AN20" i="15"/>
  <c r="AR42" i="4"/>
  <c r="AL32" i="4"/>
  <c r="AR42" i="14"/>
  <c r="AC32" i="14"/>
  <c r="AR18" i="14"/>
  <c r="AN20" i="14"/>
  <c r="AR16" i="14"/>
  <c r="AR42" i="11"/>
  <c r="AL44" i="11"/>
  <c r="AL32" i="11"/>
  <c r="AR29" i="11"/>
  <c r="AR17" i="11"/>
  <c r="AR16" i="11"/>
  <c r="AC44" i="10"/>
  <c r="AH44" i="10"/>
  <c r="AN44" i="10"/>
  <c r="AR39" i="10"/>
  <c r="AR29" i="10"/>
  <c r="AC32" i="10"/>
  <c r="AH44" i="6"/>
  <c r="AR17" i="12"/>
  <c r="AR15" i="12"/>
  <c r="AF44" i="8"/>
  <c r="AR41" i="8"/>
  <c r="AR42" i="8"/>
  <c r="AR27" i="8"/>
  <c r="AR30" i="8"/>
  <c r="AN20" i="8"/>
  <c r="AR16" i="8"/>
  <c r="AR27" i="7"/>
  <c r="AR39" i="4"/>
  <c r="AL32" i="9"/>
  <c r="AL32" i="8"/>
  <c r="AL44" i="7"/>
  <c r="AJ20" i="11"/>
  <c r="AR16" i="12"/>
  <c r="AR17" i="8"/>
  <c r="AR30" i="11"/>
  <c r="AC32" i="11"/>
  <c r="AR17" i="10"/>
  <c r="AN32" i="6"/>
  <c r="AN44" i="12"/>
  <c r="AF32" i="12"/>
  <c r="AR27" i="9"/>
  <c r="AR39" i="8"/>
  <c r="AR18" i="8"/>
  <c r="AR41" i="7"/>
  <c r="AL32" i="7"/>
  <c r="AC32" i="7"/>
  <c r="AH20" i="7"/>
  <c r="AF44" i="4"/>
  <c r="AR17" i="14"/>
  <c r="AR18" i="11"/>
  <c r="AF20" i="10"/>
  <c r="AR30" i="6"/>
  <c r="AR28" i="6"/>
  <c r="AR16" i="7"/>
  <c r="AJ44" i="4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AR32" i="1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9" l="1"/>
  <c r="AR20" i="15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<sst xmlns="http://schemas.openxmlformats.org/spreadsheetml/2006/main" count="3300" uniqueCount="40">
  <si>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</si>
  <si>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</si>
  <si>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</si>
  <si>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</si>
  <si>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</si>
  <si>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</si>
  <si>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</si>
  <si>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</si>
  <si>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</si>
  <si>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</si>
  <si>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</si>
  <si>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</si>
  <si>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</si>
  <si>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</si>
  <si>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</si>
  <si>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</si>
  <si>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</si>
  <si>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</si>
  <si>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</si>
  <si>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</si>
  <si>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</si>
  <si>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</si>
  <si>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</si>
  <si>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</si>
  <si>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</si>
  <si>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</si>
  <si>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</si>
  <si>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</si>
  <si>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</si>
  <si>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</si>
  <si>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</si>
  <si>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</si>
  <si>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</si>
  <si>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</si>
  <si>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</si>
  <si>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</si>
  <si>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</si>
  <si>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</si>
  <si>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</si>
  <si>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2007 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</si>
</sst>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1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3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669678" xfId="46" xr:uid="{710A6B78-86CF-451B-98A5-AA187DAD6486}"/>
    <cellStyle name="style1730304669725" xfId="48" xr:uid="{C4BAF662-92AD-47F8-ABD6-B94A9A7A0B67}"/>
    <cellStyle name="style1730304669809" xfId="49" xr:uid="{208093D2-29BA-4E61-B8DF-F3B8461E76B1}"/>
    <cellStyle name="style1730304669863" xfId="51" xr:uid="{BAC39B7C-D40E-4112-9230-A015821EAFF9}"/>
    <cellStyle name="style1730304671327" xfId="47" xr:uid="{336158EA-9630-4F2A-A479-486B9EF4ED59}"/>
    <cellStyle name="style1730304671866" xfId="50" xr:uid="{07E32CB8-3F7E-4091-9572-66431A344D69}"/>
    <cellStyle name="style1730304671982" xfId="52" xr:uid="{D17C9201-BDC1-4DD6-9ADA-61BE1E88AA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3356150.0000000005</v>
      </c>
      <c r="C15" s="2"/>
      <c r="D15" s="2">
        <v>4058190</v>
      </c>
      <c r="E15" s="2"/>
      <c r="F15" s="2">
        <v>4741390</v>
      </c>
      <c r="G15" s="2"/>
      <c r="H15" s="2">
        <v>12647240</v>
      </c>
      <c r="I15" s="2"/>
      <c r="J15" s="2">
        <v>0</v>
      </c>
      <c r="K15" s="2"/>
      <c r="L15" s="1">
        <f t="shared" ref="L15:M18" si="0">B15+D15+F15+H15+J15</f>
        <v>24802970</v>
      </c>
      <c r="M15" s="12">
        <f t="shared" si="0"/>
        <v>0</v>
      </c>
      <c r="N15" s="13">
        <f>L15+M15</f>
        <v>24802970</v>
      </c>
      <c r="P15" s="3" t="s">
        <v>12</v>
      </c>
      <c r="Q15" s="2">
        <v>913</v>
      </c>
      <c r="R15" s="2">
        <v>0</v>
      </c>
      <c r="S15" s="2">
        <v>854</v>
      </c>
      <c r="T15" s="2">
        <v>0</v>
      </c>
      <c r="U15" s="2">
        <v>710</v>
      </c>
      <c r="V15" s="2">
        <v>0</v>
      </c>
      <c r="W15" s="2">
        <v>3377</v>
      </c>
      <c r="X15" s="2">
        <v>0</v>
      </c>
      <c r="Y15" s="2">
        <v>326</v>
      </c>
      <c r="Z15" s="2">
        <v>0</v>
      </c>
      <c r="AA15" s="1">
        <f t="shared" ref="AA15:AB18" si="1">Q15+S15+U15+W15+Y15</f>
        <v>6180</v>
      </c>
      <c r="AB15" s="12">
        <f t="shared" si="1"/>
        <v>0</v>
      </c>
      <c r="AC15" s="13">
        <f>AA15+AB15</f>
        <v>6180</v>
      </c>
      <c r="AE15" s="3" t="s">
        <v>12</v>
      </c>
      <c r="AF15" s="2">
        <f t="shared" ref="AF15:AR18" si="2">IFERROR(B15/Q15, "N.A.")</f>
        <v>3675.9583789704275</v>
      </c>
      <c r="AG15" s="2" t="str">
        <f t="shared" si="2"/>
        <v>N.A.</v>
      </c>
      <c r="AH15" s="2">
        <f t="shared" si="2"/>
        <v>4751.9789227166275</v>
      </c>
      <c r="AI15" s="2" t="str">
        <f t="shared" si="2"/>
        <v>N.A.</v>
      </c>
      <c r="AJ15" s="2">
        <f t="shared" si="2"/>
        <v>6678.0140845070418</v>
      </c>
      <c r="AK15" s="2" t="str">
        <f t="shared" si="2"/>
        <v>N.A.</v>
      </c>
      <c r="AL15" s="2">
        <f t="shared" si="2"/>
        <v>3745.1110453064853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4013.4255663430422</v>
      </c>
      <c r="AQ15" s="16" t="str">
        <f t="shared" si="2"/>
        <v>N.A.</v>
      </c>
      <c r="AR15" s="13">
        <f t="shared" si="2"/>
        <v>4013.4255663430422</v>
      </c>
    </row>
    <row r="16" spans="1:44" ht="15" customHeight="1" thickBot="1" x14ac:dyDescent="0.3">
      <c r="A16" s="3" t="s">
        <v>13</v>
      </c>
      <c r="B16" s="2">
        <v>3350560.0000000005</v>
      </c>
      <c r="C16" s="2">
        <v>425700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3350560.0000000005</v>
      </c>
      <c r="M16" s="12">
        <f t="shared" si="0"/>
        <v>425700</v>
      </c>
      <c r="N16" s="13">
        <f>L16+M16</f>
        <v>3776260.0000000005</v>
      </c>
      <c r="P16" s="3" t="s">
        <v>13</v>
      </c>
      <c r="Q16" s="2">
        <v>1217</v>
      </c>
      <c r="R16" s="2">
        <v>132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1217</v>
      </c>
      <c r="AB16" s="12">
        <f t="shared" si="1"/>
        <v>132</v>
      </c>
      <c r="AC16" s="13">
        <f>AA16+AB16</f>
        <v>1349</v>
      </c>
      <c r="AE16" s="3" t="s">
        <v>13</v>
      </c>
      <c r="AF16" s="2">
        <f t="shared" si="2"/>
        <v>2753.1306491372229</v>
      </c>
      <c r="AG16" s="2">
        <f t="shared" si="2"/>
        <v>3225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2753.1306491372229</v>
      </c>
      <c r="AQ16" s="16">
        <f t="shared" si="2"/>
        <v>3225</v>
      </c>
      <c r="AR16" s="13">
        <f t="shared" si="2"/>
        <v>2799.3031875463312</v>
      </c>
    </row>
    <row r="17" spans="1:44" ht="15" customHeight="1" thickBot="1" x14ac:dyDescent="0.3">
      <c r="A17" s="3" t="s">
        <v>14</v>
      </c>
      <c r="B17" s="2">
        <v>12026698.000000004</v>
      </c>
      <c r="C17" s="2">
        <v>74196066</v>
      </c>
      <c r="D17" s="2">
        <v>6572859.9999999991</v>
      </c>
      <c r="E17" s="2">
        <v>6137550</v>
      </c>
      <c r="F17" s="2"/>
      <c r="G17" s="2">
        <v>23918640.000000004</v>
      </c>
      <c r="H17" s="2"/>
      <c r="I17" s="2">
        <v>5828600</v>
      </c>
      <c r="J17" s="2">
        <v>0</v>
      </c>
      <c r="K17" s="2"/>
      <c r="L17" s="1">
        <f t="shared" si="0"/>
        <v>18599558.000000004</v>
      </c>
      <c r="M17" s="12">
        <f t="shared" si="0"/>
        <v>110080856</v>
      </c>
      <c r="N17" s="13">
        <f>L17+M17</f>
        <v>128680414</v>
      </c>
      <c r="P17" s="3" t="s">
        <v>14</v>
      </c>
      <c r="Q17" s="2">
        <v>2706</v>
      </c>
      <c r="R17" s="2">
        <v>12517</v>
      </c>
      <c r="S17" s="2">
        <v>1165</v>
      </c>
      <c r="T17" s="2">
        <v>510</v>
      </c>
      <c r="U17" s="2">
        <v>0</v>
      </c>
      <c r="V17" s="2">
        <v>1578</v>
      </c>
      <c r="W17" s="2">
        <v>0</v>
      </c>
      <c r="X17" s="2">
        <v>953</v>
      </c>
      <c r="Y17" s="2">
        <v>627</v>
      </c>
      <c r="Z17" s="2">
        <v>0</v>
      </c>
      <c r="AA17" s="1">
        <f t="shared" si="1"/>
        <v>4498</v>
      </c>
      <c r="AB17" s="12">
        <f t="shared" si="1"/>
        <v>15558</v>
      </c>
      <c r="AC17" s="13">
        <f>AA17+AB17</f>
        <v>20056</v>
      </c>
      <c r="AE17" s="3" t="s">
        <v>14</v>
      </c>
      <c r="AF17" s="2">
        <f t="shared" si="2"/>
        <v>4444.456023651147</v>
      </c>
      <c r="AG17" s="2">
        <f t="shared" si="2"/>
        <v>5927.6237117520177</v>
      </c>
      <c r="AH17" s="2">
        <f t="shared" si="2"/>
        <v>5641.9399141630893</v>
      </c>
      <c r="AI17" s="2">
        <f t="shared" si="2"/>
        <v>12034.411764705883</v>
      </c>
      <c r="AJ17" s="2" t="str">
        <f t="shared" si="2"/>
        <v>N.A.</v>
      </c>
      <c r="AK17" s="2">
        <f t="shared" si="2"/>
        <v>15157.566539923957</v>
      </c>
      <c r="AL17" s="2" t="str">
        <f t="shared" si="2"/>
        <v>N.A.</v>
      </c>
      <c r="AM17" s="2">
        <f t="shared" si="2"/>
        <v>6116.054564533054</v>
      </c>
      <c r="AN17" s="2">
        <f t="shared" si="2"/>
        <v>0</v>
      </c>
      <c r="AO17" s="2" t="str">
        <f t="shared" si="2"/>
        <v>N.A.</v>
      </c>
      <c r="AP17" s="15">
        <f t="shared" si="2"/>
        <v>4135.0729212983561</v>
      </c>
      <c r="AQ17" s="16">
        <f t="shared" si="2"/>
        <v>7075.5145905643403</v>
      </c>
      <c r="AR17" s="13">
        <f t="shared" si="2"/>
        <v>6416.0557439170325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>
        <v>18733408</v>
      </c>
      <c r="C19" s="2">
        <v>74621765.999999985</v>
      </c>
      <c r="D19" s="2">
        <v>10631050</v>
      </c>
      <c r="E19" s="2">
        <v>6137550</v>
      </c>
      <c r="F19" s="2">
        <v>4741390</v>
      </c>
      <c r="G19" s="2">
        <v>23918640.000000004</v>
      </c>
      <c r="H19" s="2">
        <v>12647240</v>
      </c>
      <c r="I19" s="2">
        <v>5828600</v>
      </c>
      <c r="J19" s="2">
        <v>0</v>
      </c>
      <c r="K19" s="2"/>
      <c r="L19" s="1">
        <f t="shared" ref="L19" si="3">B19+D19+F19+H19+J19</f>
        <v>46753088</v>
      </c>
      <c r="M19" s="12">
        <f t="shared" ref="M19" si="4">C19+E19+G19+I19+K19</f>
        <v>110506555.99999999</v>
      </c>
      <c r="N19" s="18">
        <f>L19+M19</f>
        <v>157259644</v>
      </c>
      <c r="P19" s="4" t="s">
        <v>16</v>
      </c>
      <c r="Q19" s="2">
        <v>4836</v>
      </c>
      <c r="R19" s="2">
        <v>12649</v>
      </c>
      <c r="S19" s="2">
        <v>2019</v>
      </c>
      <c r="T19" s="2">
        <v>510</v>
      </c>
      <c r="U19" s="2">
        <v>710</v>
      </c>
      <c r="V19" s="2">
        <v>1578</v>
      </c>
      <c r="W19" s="2">
        <v>3377</v>
      </c>
      <c r="X19" s="2">
        <v>953</v>
      </c>
      <c r="Y19" s="2">
        <v>953</v>
      </c>
      <c r="Z19" s="2">
        <v>0</v>
      </c>
      <c r="AA19" s="1">
        <f t="shared" ref="AA19" si="5">Q19+S19+U19+W19+Y19</f>
        <v>11895</v>
      </c>
      <c r="AB19" s="12">
        <f t="shared" ref="AB19" si="6">R19+T19+V19+X19+Z19</f>
        <v>15690</v>
      </c>
      <c r="AC19" s="13">
        <f>AA19+AB19</f>
        <v>27585</v>
      </c>
      <c r="AE19" s="4" t="s">
        <v>16</v>
      </c>
      <c r="AF19" s="2">
        <f t="shared" ref="AF19:AO19" si="7">IFERROR(B19/Q19, "N.A.")</f>
        <v>3873.7402812241521</v>
      </c>
      <c r="AG19" s="2">
        <f t="shared" si="7"/>
        <v>5899.4201913194711</v>
      </c>
      <c r="AH19" s="2">
        <f t="shared" si="7"/>
        <v>5265.5027241208518</v>
      </c>
      <c r="AI19" s="2">
        <f t="shared" si="7"/>
        <v>12034.411764705883</v>
      </c>
      <c r="AJ19" s="2">
        <f t="shared" si="7"/>
        <v>6678.0140845070418</v>
      </c>
      <c r="AK19" s="2">
        <f t="shared" si="7"/>
        <v>15157.566539923957</v>
      </c>
      <c r="AL19" s="2">
        <f t="shared" si="7"/>
        <v>3745.1110453064853</v>
      </c>
      <c r="AM19" s="2">
        <f t="shared" si="7"/>
        <v>6116.054564533054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3930.4823875577972</v>
      </c>
      <c r="AQ19" s="16">
        <f t="shared" ref="AQ19" si="9">IFERROR(M19/AB19, "N.A.")</f>
        <v>7043.1202039515601</v>
      </c>
      <c r="AR19" s="13">
        <f t="shared" ref="AR19" si="10">IFERROR(N19/AC19, "N.A.")</f>
        <v>5700.9115098785569</v>
      </c>
    </row>
    <row r="20" spans="1:44" ht="15" customHeight="1" thickBot="1" x14ac:dyDescent="0.3">
      <c r="A20" s="5" t="s">
        <v>0</v>
      </c>
      <c r="B20" s="46">
        <f>B19+C19</f>
        <v>93355173.999999985</v>
      </c>
      <c r="C20" s="47"/>
      <c r="D20" s="46">
        <f>D19+E19</f>
        <v>16768600</v>
      </c>
      <c r="E20" s="47"/>
      <c r="F20" s="46">
        <f>F19+G19</f>
        <v>28660030.000000004</v>
      </c>
      <c r="G20" s="47"/>
      <c r="H20" s="46">
        <f>H19+I19</f>
        <v>18475840</v>
      </c>
      <c r="I20" s="47"/>
      <c r="J20" s="46">
        <f>J19+K19</f>
        <v>0</v>
      </c>
      <c r="K20" s="47"/>
      <c r="L20" s="46">
        <f>L19+M19</f>
        <v>157259644</v>
      </c>
      <c r="M20" s="50"/>
      <c r="N20" s="19">
        <f>B20+D20+F20+H20+J20</f>
        <v>157259644</v>
      </c>
      <c r="P20" s="5" t="s">
        <v>0</v>
      </c>
      <c r="Q20" s="46">
        <f>Q19+R19</f>
        <v>17485</v>
      </c>
      <c r="R20" s="47"/>
      <c r="S20" s="46">
        <f>S19+T19</f>
        <v>2529</v>
      </c>
      <c r="T20" s="47"/>
      <c r="U20" s="46">
        <f>U19+V19</f>
        <v>2288</v>
      </c>
      <c r="V20" s="47"/>
      <c r="W20" s="46">
        <f>W19+X19</f>
        <v>4330</v>
      </c>
      <c r="X20" s="47"/>
      <c r="Y20" s="46">
        <f>Y19+Z19</f>
        <v>953</v>
      </c>
      <c r="Z20" s="47"/>
      <c r="AA20" s="46">
        <f>AA19+AB19</f>
        <v>27585</v>
      </c>
      <c r="AB20" s="47"/>
      <c r="AC20" s="20">
        <f>Q20+S20+U20+W20+Y20</f>
        <v>27585</v>
      </c>
      <c r="AE20" s="5" t="s">
        <v>0</v>
      </c>
      <c r="AF20" s="48">
        <f>IFERROR(B20/Q20,"N.A.")</f>
        <v>5339.1577923934792</v>
      </c>
      <c r="AG20" s="49"/>
      <c r="AH20" s="48">
        <f>IFERROR(D20/S20,"N.A.")</f>
        <v>6630.5258995650456</v>
      </c>
      <c r="AI20" s="49"/>
      <c r="AJ20" s="48">
        <f>IFERROR(F20/U20,"N.A.")</f>
        <v>12526.236888111889</v>
      </c>
      <c r="AK20" s="49"/>
      <c r="AL20" s="48">
        <f>IFERROR(H20/W20,"N.A.")</f>
        <v>4266.9376443418014</v>
      </c>
      <c r="AM20" s="49"/>
      <c r="AN20" s="48">
        <f>IFERROR(J20/Y20,"N.A.")</f>
        <v>0</v>
      </c>
      <c r="AO20" s="49"/>
      <c r="AP20" s="48">
        <f>IFERROR(L20/AA20,"N.A.")</f>
        <v>5700.9115098785569</v>
      </c>
      <c r="AQ20" s="49"/>
      <c r="AR20" s="17">
        <f>IFERROR(N20/AC20, "N.A.")</f>
        <v>5700.9115098785569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3234889.9999999995</v>
      </c>
      <c r="C27" s="2"/>
      <c r="D27" s="2">
        <v>4033790</v>
      </c>
      <c r="E27" s="2"/>
      <c r="F27" s="2">
        <v>3421390</v>
      </c>
      <c r="G27" s="2"/>
      <c r="H27" s="2">
        <v>10557120</v>
      </c>
      <c r="I27" s="2"/>
      <c r="J27" s="2"/>
      <c r="K27" s="2"/>
      <c r="L27" s="1">
        <f t="shared" ref="L27:M30" si="11">B27+D27+F27+H27+J27</f>
        <v>21247190</v>
      </c>
      <c r="M27" s="12">
        <f t="shared" si="11"/>
        <v>0</v>
      </c>
      <c r="N27" s="13">
        <f>L27+M27</f>
        <v>21247190</v>
      </c>
      <c r="P27" s="3" t="s">
        <v>12</v>
      </c>
      <c r="Q27" s="2">
        <v>819</v>
      </c>
      <c r="R27" s="2">
        <v>0</v>
      </c>
      <c r="S27" s="2">
        <v>732</v>
      </c>
      <c r="T27" s="2">
        <v>0</v>
      </c>
      <c r="U27" s="2">
        <v>578</v>
      </c>
      <c r="V27" s="2">
        <v>0</v>
      </c>
      <c r="W27" s="2">
        <v>2473</v>
      </c>
      <c r="X27" s="2">
        <v>0</v>
      </c>
      <c r="Y27" s="2">
        <v>0</v>
      </c>
      <c r="Z27" s="2">
        <v>0</v>
      </c>
      <c r="AA27" s="1">
        <f t="shared" ref="AA27:AB30" si="12">Q27+S27+U27+W27+Y27</f>
        <v>4602</v>
      </c>
      <c r="AB27" s="12">
        <f t="shared" si="12"/>
        <v>0</v>
      </c>
      <c r="AC27" s="13">
        <f>AA27+AB27</f>
        <v>4602</v>
      </c>
      <c r="AE27" s="3" t="s">
        <v>12</v>
      </c>
      <c r="AF27" s="2">
        <f t="shared" ref="AF27:AR30" si="13">IFERROR(B27/Q27, "N.A.")</f>
        <v>3949.804639804639</v>
      </c>
      <c r="AG27" s="2" t="str">
        <f t="shared" si="13"/>
        <v>N.A.</v>
      </c>
      <c r="AH27" s="2">
        <f t="shared" si="13"/>
        <v>5510.6420765027324</v>
      </c>
      <c r="AI27" s="2" t="str">
        <f t="shared" si="13"/>
        <v>N.A.</v>
      </c>
      <c r="AJ27" s="2">
        <f t="shared" si="13"/>
        <v>5919.3598615916953</v>
      </c>
      <c r="AK27" s="2" t="str">
        <f t="shared" si="13"/>
        <v>N.A.</v>
      </c>
      <c r="AL27" s="2">
        <f t="shared" si="13"/>
        <v>4268.95268904165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4616.9469795740979</v>
      </c>
      <c r="AQ27" s="16" t="str">
        <f t="shared" si="13"/>
        <v>N.A.</v>
      </c>
      <c r="AR27" s="13">
        <f t="shared" si="13"/>
        <v>4616.9469795740979</v>
      </c>
    </row>
    <row r="28" spans="1:44" ht="15" customHeight="1" thickBot="1" x14ac:dyDescent="0.3">
      <c r="A28" s="3" t="s">
        <v>13</v>
      </c>
      <c r="B28" s="2">
        <v>526320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526320</v>
      </c>
      <c r="M28" s="12">
        <f t="shared" si="11"/>
        <v>0</v>
      </c>
      <c r="N28" s="13">
        <f>L28+M28</f>
        <v>526320</v>
      </c>
      <c r="P28" s="3" t="s">
        <v>13</v>
      </c>
      <c r="Q28" s="2">
        <v>102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102</v>
      </c>
      <c r="AB28" s="12">
        <f t="shared" si="12"/>
        <v>0</v>
      </c>
      <c r="AC28" s="13">
        <f>AA28+AB28</f>
        <v>102</v>
      </c>
      <c r="AE28" s="3" t="s">
        <v>13</v>
      </c>
      <c r="AF28" s="2">
        <f t="shared" si="13"/>
        <v>5160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5160</v>
      </c>
      <c r="AQ28" s="16" t="str">
        <f t="shared" si="13"/>
        <v>N.A.</v>
      </c>
      <c r="AR28" s="13">
        <f t="shared" si="13"/>
        <v>5160</v>
      </c>
    </row>
    <row r="29" spans="1:44" ht="15" customHeight="1" thickBot="1" x14ac:dyDescent="0.3">
      <c r="A29" s="3" t="s">
        <v>14</v>
      </c>
      <c r="B29" s="2">
        <v>9646810</v>
      </c>
      <c r="C29" s="2">
        <v>48506716.000000015</v>
      </c>
      <c r="D29" s="2">
        <v>4899699.9999999991</v>
      </c>
      <c r="E29" s="2">
        <v>1025550</v>
      </c>
      <c r="F29" s="2"/>
      <c r="G29" s="2">
        <v>23918640</v>
      </c>
      <c r="H29" s="2"/>
      <c r="I29" s="2">
        <v>5093599.9999999991</v>
      </c>
      <c r="J29" s="2">
        <v>0</v>
      </c>
      <c r="K29" s="2"/>
      <c r="L29" s="1">
        <f t="shared" si="11"/>
        <v>14546510</v>
      </c>
      <c r="M29" s="12">
        <f t="shared" si="11"/>
        <v>78544506.000000015</v>
      </c>
      <c r="N29" s="13">
        <f>L29+M29</f>
        <v>93091016.000000015</v>
      </c>
      <c r="P29" s="3" t="s">
        <v>14</v>
      </c>
      <c r="Q29" s="2">
        <v>1789</v>
      </c>
      <c r="R29" s="2">
        <v>7550</v>
      </c>
      <c r="S29" s="2">
        <v>872</v>
      </c>
      <c r="T29" s="2">
        <v>159</v>
      </c>
      <c r="U29" s="2">
        <v>0</v>
      </c>
      <c r="V29" s="2">
        <v>1419</v>
      </c>
      <c r="W29" s="2">
        <v>0</v>
      </c>
      <c r="X29" s="2">
        <v>618</v>
      </c>
      <c r="Y29" s="2">
        <v>366</v>
      </c>
      <c r="Z29" s="2">
        <v>0</v>
      </c>
      <c r="AA29" s="1">
        <f t="shared" si="12"/>
        <v>3027</v>
      </c>
      <c r="AB29" s="12">
        <f t="shared" si="12"/>
        <v>9746</v>
      </c>
      <c r="AC29" s="13">
        <f>AA29+AB29</f>
        <v>12773</v>
      </c>
      <c r="AE29" s="3" t="s">
        <v>14</v>
      </c>
      <c r="AF29" s="2">
        <f t="shared" si="13"/>
        <v>5392.2917831190607</v>
      </c>
      <c r="AG29" s="2">
        <f t="shared" si="13"/>
        <v>6424.7305960264921</v>
      </c>
      <c r="AH29" s="2">
        <f t="shared" si="13"/>
        <v>5618.9220183486232</v>
      </c>
      <c r="AI29" s="2">
        <f t="shared" si="13"/>
        <v>6450</v>
      </c>
      <c r="AJ29" s="2" t="str">
        <f t="shared" si="13"/>
        <v>N.A.</v>
      </c>
      <c r="AK29" s="2">
        <f t="shared" si="13"/>
        <v>16855.983086680761</v>
      </c>
      <c r="AL29" s="2" t="str">
        <f t="shared" si="13"/>
        <v>N.A.</v>
      </c>
      <c r="AM29" s="2">
        <f t="shared" si="13"/>
        <v>8242.0711974110018</v>
      </c>
      <c r="AN29" s="2">
        <f t="shared" si="13"/>
        <v>0</v>
      </c>
      <c r="AO29" s="2" t="str">
        <f t="shared" si="13"/>
        <v>N.A.</v>
      </c>
      <c r="AP29" s="15">
        <f t="shared" si="13"/>
        <v>4805.5863891641893</v>
      </c>
      <c r="AQ29" s="16">
        <f t="shared" si="13"/>
        <v>8059.1530884465437</v>
      </c>
      <c r="AR29" s="13">
        <f t="shared" si="13"/>
        <v>7288.1089798794346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>
        <v>13408020</v>
      </c>
      <c r="C31" s="2">
        <v>48506716.000000015</v>
      </c>
      <c r="D31" s="2">
        <v>8933490</v>
      </c>
      <c r="E31" s="2">
        <v>1025550</v>
      </c>
      <c r="F31" s="2">
        <v>3421390</v>
      </c>
      <c r="G31" s="2">
        <v>23918640</v>
      </c>
      <c r="H31" s="2">
        <v>10557120</v>
      </c>
      <c r="I31" s="2">
        <v>5093599.9999999991</v>
      </c>
      <c r="J31" s="2">
        <v>0</v>
      </c>
      <c r="K31" s="2"/>
      <c r="L31" s="1">
        <f t="shared" ref="L31" si="14">B31+D31+F31+H31+J31</f>
        <v>36320020</v>
      </c>
      <c r="M31" s="12">
        <f t="shared" ref="M31" si="15">C31+E31+G31+I31+K31</f>
        <v>78544506.000000015</v>
      </c>
      <c r="N31" s="18">
        <f>L31+M31</f>
        <v>114864526.00000001</v>
      </c>
      <c r="P31" s="4" t="s">
        <v>16</v>
      </c>
      <c r="Q31" s="2">
        <v>2710</v>
      </c>
      <c r="R31" s="2">
        <v>7550</v>
      </c>
      <c r="S31" s="2">
        <v>1604</v>
      </c>
      <c r="T31" s="2">
        <v>159</v>
      </c>
      <c r="U31" s="2">
        <v>578</v>
      </c>
      <c r="V31" s="2">
        <v>1419</v>
      </c>
      <c r="W31" s="2">
        <v>2473</v>
      </c>
      <c r="X31" s="2">
        <v>618</v>
      </c>
      <c r="Y31" s="2">
        <v>366</v>
      </c>
      <c r="Z31" s="2">
        <v>0</v>
      </c>
      <c r="AA31" s="1">
        <f t="shared" ref="AA31" si="16">Q31+S31+U31+W31+Y31</f>
        <v>7731</v>
      </c>
      <c r="AB31" s="12">
        <f t="shared" ref="AB31" si="17">R31+T31+V31+X31+Z31</f>
        <v>9746</v>
      </c>
      <c r="AC31" s="13">
        <f>AA31+AB31</f>
        <v>17477</v>
      </c>
      <c r="AE31" s="4" t="s">
        <v>16</v>
      </c>
      <c r="AF31" s="2">
        <f t="shared" ref="AF31:AO31" si="18">IFERROR(B31/Q31, "N.A.")</f>
        <v>4947.608856088561</v>
      </c>
      <c r="AG31" s="2">
        <f t="shared" si="18"/>
        <v>6424.7305960264921</v>
      </c>
      <c r="AH31" s="2">
        <f t="shared" si="18"/>
        <v>5569.5074812967578</v>
      </c>
      <c r="AI31" s="2">
        <f t="shared" si="18"/>
        <v>6450</v>
      </c>
      <c r="AJ31" s="2">
        <f t="shared" si="18"/>
        <v>5919.3598615916953</v>
      </c>
      <c r="AK31" s="2">
        <f t="shared" si="18"/>
        <v>16855.983086680761</v>
      </c>
      <c r="AL31" s="2">
        <f t="shared" si="18"/>
        <v>4268.95268904165</v>
      </c>
      <c r="AM31" s="2">
        <f t="shared" si="18"/>
        <v>8242.0711974110018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4697.9718018367612</v>
      </c>
      <c r="AQ31" s="16">
        <f t="shared" ref="AQ31" si="20">IFERROR(M31/AB31, "N.A.")</f>
        <v>8059.1530884465437</v>
      </c>
      <c r="AR31" s="13">
        <f t="shared" ref="AR31" si="21">IFERROR(N31/AC31, "N.A.")</f>
        <v>6572.3251130056651</v>
      </c>
    </row>
    <row r="32" spans="1:44" ht="15" customHeight="1" thickBot="1" x14ac:dyDescent="0.3">
      <c r="A32" s="5" t="s">
        <v>0</v>
      </c>
      <c r="B32" s="46">
        <f>B31+C31</f>
        <v>61914736.000000015</v>
      </c>
      <c r="C32" s="47"/>
      <c r="D32" s="46">
        <f>D31+E31</f>
        <v>9959040</v>
      </c>
      <c r="E32" s="47"/>
      <c r="F32" s="46">
        <f>F31+G31</f>
        <v>27340030</v>
      </c>
      <c r="G32" s="47"/>
      <c r="H32" s="46">
        <f>H31+I31</f>
        <v>15650720</v>
      </c>
      <c r="I32" s="47"/>
      <c r="J32" s="46">
        <f>J31+K31</f>
        <v>0</v>
      </c>
      <c r="K32" s="47"/>
      <c r="L32" s="46">
        <f>L31+M31</f>
        <v>114864526.00000001</v>
      </c>
      <c r="M32" s="50"/>
      <c r="N32" s="19">
        <f>B32+D32+F32+H32+J32</f>
        <v>114864526.00000001</v>
      </c>
      <c r="P32" s="5" t="s">
        <v>0</v>
      </c>
      <c r="Q32" s="46">
        <f>Q31+R31</f>
        <v>10260</v>
      </c>
      <c r="R32" s="47"/>
      <c r="S32" s="46">
        <f>S31+T31</f>
        <v>1763</v>
      </c>
      <c r="T32" s="47"/>
      <c r="U32" s="46">
        <f>U31+V31</f>
        <v>1997</v>
      </c>
      <c r="V32" s="47"/>
      <c r="W32" s="46">
        <f>W31+X31</f>
        <v>3091</v>
      </c>
      <c r="X32" s="47"/>
      <c r="Y32" s="46">
        <f>Y31+Z31</f>
        <v>366</v>
      </c>
      <c r="Z32" s="47"/>
      <c r="AA32" s="46">
        <f>AA31+AB31</f>
        <v>17477</v>
      </c>
      <c r="AB32" s="47"/>
      <c r="AC32" s="20">
        <f>Q32+S32+U32+W32+Y32</f>
        <v>17477</v>
      </c>
      <c r="AE32" s="5" t="s">
        <v>0</v>
      </c>
      <c r="AF32" s="48">
        <f>IFERROR(B32/Q32,"N.A.")</f>
        <v>6034.5746588693974</v>
      </c>
      <c r="AG32" s="49"/>
      <c r="AH32" s="48">
        <f>IFERROR(D32/S32,"N.A.")</f>
        <v>5648.9166193987521</v>
      </c>
      <c r="AI32" s="49"/>
      <c r="AJ32" s="48">
        <f>IFERROR(F32/U32,"N.A.")</f>
        <v>13690.55082623936</v>
      </c>
      <c r="AK32" s="49"/>
      <c r="AL32" s="48">
        <f>IFERROR(H32/W32,"N.A.")</f>
        <v>5063.3193141378197</v>
      </c>
      <c r="AM32" s="49"/>
      <c r="AN32" s="48">
        <f>IFERROR(J32/Y32,"N.A.")</f>
        <v>0</v>
      </c>
      <c r="AO32" s="49"/>
      <c r="AP32" s="48">
        <f>IFERROR(L32/AA32,"N.A.")</f>
        <v>6572.3251130056651</v>
      </c>
      <c r="AQ32" s="49"/>
      <c r="AR32" s="17">
        <f>IFERROR(N32/AC32, "N.A.")</f>
        <v>6572.3251130056651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121260</v>
      </c>
      <c r="C39" s="2"/>
      <c r="D39" s="2">
        <v>24400</v>
      </c>
      <c r="E39" s="2"/>
      <c r="F39" s="2">
        <v>1320000</v>
      </c>
      <c r="G39" s="2"/>
      <c r="H39" s="2">
        <v>2090120.0000000002</v>
      </c>
      <c r="I39" s="2"/>
      <c r="J39" s="2">
        <v>0</v>
      </c>
      <c r="K39" s="2"/>
      <c r="L39" s="1">
        <f t="shared" ref="L39:M42" si="22">B39+D39+F39+H39+J39</f>
        <v>3555780</v>
      </c>
      <c r="M39" s="12">
        <f t="shared" si="22"/>
        <v>0</v>
      </c>
      <c r="N39" s="13">
        <f>L39+M39</f>
        <v>3555780</v>
      </c>
      <c r="P39" s="3" t="s">
        <v>12</v>
      </c>
      <c r="Q39" s="2">
        <v>94</v>
      </c>
      <c r="R39" s="2">
        <v>0</v>
      </c>
      <c r="S39" s="2">
        <v>122</v>
      </c>
      <c r="T39" s="2">
        <v>0</v>
      </c>
      <c r="U39" s="2">
        <v>132</v>
      </c>
      <c r="V39" s="2">
        <v>0</v>
      </c>
      <c r="W39" s="2">
        <v>904</v>
      </c>
      <c r="X39" s="2">
        <v>0</v>
      </c>
      <c r="Y39" s="2">
        <v>326</v>
      </c>
      <c r="Z39" s="2">
        <v>0</v>
      </c>
      <c r="AA39" s="1">
        <f t="shared" ref="AA39:AB42" si="23">Q39+S39+U39+W39+Y39</f>
        <v>1578</v>
      </c>
      <c r="AB39" s="12">
        <f t="shared" si="23"/>
        <v>0</v>
      </c>
      <c r="AC39" s="13">
        <f>AA39+AB39</f>
        <v>1578</v>
      </c>
      <c r="AE39" s="3" t="s">
        <v>12</v>
      </c>
      <c r="AF39" s="2">
        <f t="shared" ref="AF39:AR42" si="24">IFERROR(B39/Q39, "N.A.")</f>
        <v>1290</v>
      </c>
      <c r="AG39" s="2" t="str">
        <f t="shared" si="24"/>
        <v>N.A.</v>
      </c>
      <c r="AH39" s="2">
        <f t="shared" si="24"/>
        <v>200</v>
      </c>
      <c r="AI39" s="2" t="str">
        <f t="shared" si="24"/>
        <v>N.A.</v>
      </c>
      <c r="AJ39" s="2">
        <f t="shared" si="24"/>
        <v>10000</v>
      </c>
      <c r="AK39" s="2" t="str">
        <f t="shared" si="24"/>
        <v>N.A.</v>
      </c>
      <c r="AL39" s="2">
        <f t="shared" si="24"/>
        <v>2312.0796460176994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2253.3460076045626</v>
      </c>
      <c r="AQ39" s="16" t="str">
        <f t="shared" si="24"/>
        <v>N.A.</v>
      </c>
      <c r="AR39" s="13">
        <f t="shared" si="24"/>
        <v>2253.3460076045626</v>
      </c>
    </row>
    <row r="40" spans="1:44" ht="15" customHeight="1" thickBot="1" x14ac:dyDescent="0.3">
      <c r="A40" s="3" t="s">
        <v>13</v>
      </c>
      <c r="B40" s="2">
        <v>2824240</v>
      </c>
      <c r="C40" s="2">
        <v>425700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2824240</v>
      </c>
      <c r="M40" s="12">
        <f t="shared" si="22"/>
        <v>425700</v>
      </c>
      <c r="N40" s="13">
        <f>L40+M40</f>
        <v>3249940</v>
      </c>
      <c r="P40" s="3" t="s">
        <v>13</v>
      </c>
      <c r="Q40" s="2">
        <v>1115</v>
      </c>
      <c r="R40" s="2">
        <v>132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1115</v>
      </c>
      <c r="AB40" s="12">
        <f t="shared" si="23"/>
        <v>132</v>
      </c>
      <c r="AC40" s="13">
        <f>AA40+AB40</f>
        <v>1247</v>
      </c>
      <c r="AE40" s="3" t="s">
        <v>13</v>
      </c>
      <c r="AF40" s="2">
        <f t="shared" si="24"/>
        <v>2532.9506726457398</v>
      </c>
      <c r="AG40" s="2">
        <f t="shared" si="24"/>
        <v>3225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2532.9506726457398</v>
      </c>
      <c r="AQ40" s="16">
        <f t="shared" si="24"/>
        <v>3225</v>
      </c>
      <c r="AR40" s="13">
        <f t="shared" si="24"/>
        <v>2606.2068965517242</v>
      </c>
    </row>
    <row r="41" spans="1:44" ht="15" customHeight="1" thickBot="1" x14ac:dyDescent="0.3">
      <c r="A41" s="3" t="s">
        <v>14</v>
      </c>
      <c r="B41" s="2">
        <v>2379888.0000000005</v>
      </c>
      <c r="C41" s="2">
        <v>25689350</v>
      </c>
      <c r="D41" s="2">
        <v>1673160</v>
      </c>
      <c r="E41" s="2">
        <v>5112000</v>
      </c>
      <c r="F41" s="2"/>
      <c r="G41" s="2">
        <v>0</v>
      </c>
      <c r="H41" s="2"/>
      <c r="I41" s="2">
        <v>735000</v>
      </c>
      <c r="J41" s="2">
        <v>0</v>
      </c>
      <c r="K41" s="2"/>
      <c r="L41" s="1">
        <f t="shared" si="22"/>
        <v>4053048.0000000005</v>
      </c>
      <c r="M41" s="12">
        <f t="shared" si="22"/>
        <v>31536350</v>
      </c>
      <c r="N41" s="13">
        <f>L41+M41</f>
        <v>35589398</v>
      </c>
      <c r="P41" s="3" t="s">
        <v>14</v>
      </c>
      <c r="Q41" s="2">
        <v>917</v>
      </c>
      <c r="R41" s="2">
        <v>4967</v>
      </c>
      <c r="S41" s="2">
        <v>293</v>
      </c>
      <c r="T41" s="2">
        <v>351</v>
      </c>
      <c r="U41" s="2">
        <v>0</v>
      </c>
      <c r="V41" s="2">
        <v>159</v>
      </c>
      <c r="W41" s="2">
        <v>0</v>
      </c>
      <c r="X41" s="2">
        <v>335</v>
      </c>
      <c r="Y41" s="2">
        <v>261</v>
      </c>
      <c r="Z41" s="2">
        <v>0</v>
      </c>
      <c r="AA41" s="1">
        <f t="shared" si="23"/>
        <v>1471</v>
      </c>
      <c r="AB41" s="12">
        <f t="shared" si="23"/>
        <v>5812</v>
      </c>
      <c r="AC41" s="13">
        <f>AA41+AB41</f>
        <v>7283</v>
      </c>
      <c r="AE41" s="3" t="s">
        <v>14</v>
      </c>
      <c r="AF41" s="2">
        <f t="shared" si="24"/>
        <v>2595.2977099236646</v>
      </c>
      <c r="AG41" s="2">
        <f t="shared" si="24"/>
        <v>5172.0052345480171</v>
      </c>
      <c r="AH41" s="2">
        <f t="shared" si="24"/>
        <v>5710.4436860068263</v>
      </c>
      <c r="AI41" s="2">
        <f t="shared" si="24"/>
        <v>14564.102564102564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2194.0298507462685</v>
      </c>
      <c r="AN41" s="2">
        <f t="shared" si="24"/>
        <v>0</v>
      </c>
      <c r="AO41" s="2" t="str">
        <f t="shared" si="24"/>
        <v>N.A.</v>
      </c>
      <c r="AP41" s="15">
        <f t="shared" si="24"/>
        <v>2755.3011556764109</v>
      </c>
      <c r="AQ41" s="16">
        <f t="shared" si="24"/>
        <v>5426.0753613214038</v>
      </c>
      <c r="AR41" s="13">
        <f t="shared" si="24"/>
        <v>4886.6398462172183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5325388</v>
      </c>
      <c r="C43" s="2">
        <v>26115049.999999993</v>
      </c>
      <c r="D43" s="2">
        <v>1697560</v>
      </c>
      <c r="E43" s="2">
        <v>5112000</v>
      </c>
      <c r="F43" s="2">
        <v>1320000</v>
      </c>
      <c r="G43" s="2">
        <v>0</v>
      </c>
      <c r="H43" s="2">
        <v>2090120.0000000002</v>
      </c>
      <c r="I43" s="2">
        <v>735000</v>
      </c>
      <c r="J43" s="2">
        <v>0</v>
      </c>
      <c r="K43" s="2"/>
      <c r="L43" s="1">
        <f t="shared" ref="L43" si="25">B43+D43+F43+H43+J43</f>
        <v>10433068</v>
      </c>
      <c r="M43" s="12">
        <f t="shared" ref="M43" si="26">C43+E43+G43+I43+K43</f>
        <v>31962049.999999993</v>
      </c>
      <c r="N43" s="18">
        <f>L43+M43</f>
        <v>42395117.999999993</v>
      </c>
      <c r="P43" s="4" t="s">
        <v>16</v>
      </c>
      <c r="Q43" s="2">
        <v>2126</v>
      </c>
      <c r="R43" s="2">
        <v>5099</v>
      </c>
      <c r="S43" s="2">
        <v>415</v>
      </c>
      <c r="T43" s="2">
        <v>351</v>
      </c>
      <c r="U43" s="2">
        <v>132</v>
      </c>
      <c r="V43" s="2">
        <v>159</v>
      </c>
      <c r="W43" s="2">
        <v>904</v>
      </c>
      <c r="X43" s="2">
        <v>335</v>
      </c>
      <c r="Y43" s="2">
        <v>587</v>
      </c>
      <c r="Z43" s="2">
        <v>0</v>
      </c>
      <c r="AA43" s="1">
        <f t="shared" ref="AA43" si="27">Q43+S43+U43+W43+Y43</f>
        <v>4164</v>
      </c>
      <c r="AB43" s="12">
        <f t="shared" ref="AB43" si="28">R43+T43+V43+X43+Z43</f>
        <v>5944</v>
      </c>
      <c r="AC43" s="18">
        <f>AA43+AB43</f>
        <v>10108</v>
      </c>
      <c r="AE43" s="4" t="s">
        <v>16</v>
      </c>
      <c r="AF43" s="2">
        <f t="shared" ref="AF43:AO43" si="29">IFERROR(B43/Q43, "N.A.")</f>
        <v>2504.8861712135467</v>
      </c>
      <c r="AG43" s="2">
        <f t="shared" si="29"/>
        <v>5121.6022749558724</v>
      </c>
      <c r="AH43" s="2">
        <f t="shared" si="29"/>
        <v>4090.5060240963853</v>
      </c>
      <c r="AI43" s="2">
        <f t="shared" si="29"/>
        <v>14564.102564102564</v>
      </c>
      <c r="AJ43" s="2">
        <f t="shared" si="29"/>
        <v>10000</v>
      </c>
      <c r="AK43" s="2">
        <f t="shared" si="29"/>
        <v>0</v>
      </c>
      <c r="AL43" s="2">
        <f t="shared" si="29"/>
        <v>2312.0796460176994</v>
      </c>
      <c r="AM43" s="2">
        <f t="shared" si="29"/>
        <v>2194.0298507462685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2505.5398655139288</v>
      </c>
      <c r="AQ43" s="16">
        <f t="shared" ref="AQ43" si="31">IFERROR(M43/AB43, "N.A.")</f>
        <v>5377.1954912516812</v>
      </c>
      <c r="AR43" s="13">
        <f t="shared" ref="AR43" si="32">IFERROR(N43/AC43, "N.A.")</f>
        <v>4194.2142857142853</v>
      </c>
    </row>
    <row r="44" spans="1:44" ht="15" customHeight="1" thickBot="1" x14ac:dyDescent="0.3">
      <c r="A44" s="5" t="s">
        <v>0</v>
      </c>
      <c r="B44" s="46">
        <f>B43+C43</f>
        <v>31440437.999999993</v>
      </c>
      <c r="C44" s="47"/>
      <c r="D44" s="46">
        <f>D43+E43</f>
        <v>6809560</v>
      </c>
      <c r="E44" s="47"/>
      <c r="F44" s="46">
        <f>F43+G43</f>
        <v>1320000</v>
      </c>
      <c r="G44" s="47"/>
      <c r="H44" s="46">
        <f>H43+I43</f>
        <v>2825120</v>
      </c>
      <c r="I44" s="47"/>
      <c r="J44" s="46">
        <f>J43+K43</f>
        <v>0</v>
      </c>
      <c r="K44" s="47"/>
      <c r="L44" s="46">
        <f>L43+M43</f>
        <v>42395117.999999993</v>
      </c>
      <c r="M44" s="50"/>
      <c r="N44" s="19">
        <f>B44+D44+F44+H44+J44</f>
        <v>42395117.999999993</v>
      </c>
      <c r="P44" s="5" t="s">
        <v>0</v>
      </c>
      <c r="Q44" s="46">
        <f>Q43+R43</f>
        <v>7225</v>
      </c>
      <c r="R44" s="47"/>
      <c r="S44" s="46">
        <f>S43+T43</f>
        <v>766</v>
      </c>
      <c r="T44" s="47"/>
      <c r="U44" s="46">
        <f>U43+V43</f>
        <v>291</v>
      </c>
      <c r="V44" s="47"/>
      <c r="W44" s="46">
        <f>W43+X43</f>
        <v>1239</v>
      </c>
      <c r="X44" s="47"/>
      <c r="Y44" s="46">
        <f>Y43+Z43</f>
        <v>587</v>
      </c>
      <c r="Z44" s="47"/>
      <c r="AA44" s="46">
        <f>AA43+AB43</f>
        <v>10108</v>
      </c>
      <c r="AB44" s="50"/>
      <c r="AC44" s="19">
        <f>Q44+S44+U44+W44+Y44</f>
        <v>10108</v>
      </c>
      <c r="AE44" s="5" t="s">
        <v>0</v>
      </c>
      <c r="AF44" s="48">
        <f>IFERROR(B44/Q44,"N.A.")</f>
        <v>4351.6177162629747</v>
      </c>
      <c r="AG44" s="49"/>
      <c r="AH44" s="48">
        <f>IFERROR(D44/S44,"N.A.")</f>
        <v>8889.76501305483</v>
      </c>
      <c r="AI44" s="49"/>
      <c r="AJ44" s="48">
        <f>IFERROR(F44/U44,"N.A.")</f>
        <v>4536.0824742268042</v>
      </c>
      <c r="AK44" s="49"/>
      <c r="AL44" s="48">
        <f>IFERROR(H44/W44,"N.A.")</f>
        <v>2280.1614205004034</v>
      </c>
      <c r="AM44" s="49"/>
      <c r="AN44" s="48">
        <f>IFERROR(J44/Y44,"N.A.")</f>
        <v>0</v>
      </c>
      <c r="AO44" s="49"/>
      <c r="AP44" s="48">
        <f>IFERROR(L44/AA44,"N.A.")</f>
        <v>4194.2142857142853</v>
      </c>
      <c r="AQ44" s="49"/>
      <c r="AR44" s="17">
        <f>IFERROR(N44/AC44, "N.A.")</f>
        <v>4194.2142857142853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AE35:AE38"/>
    <mergeCell ref="AF35:AQ35"/>
    <mergeCell ref="AE23:AE26"/>
    <mergeCell ref="AF23:AQ23"/>
    <mergeCell ref="Q44:R44"/>
    <mergeCell ref="S44:T44"/>
    <mergeCell ref="U44:V44"/>
    <mergeCell ref="W44:X44"/>
    <mergeCell ref="Y44:Z44"/>
    <mergeCell ref="P35:P38"/>
    <mergeCell ref="AR35:AR38"/>
    <mergeCell ref="AF36:AI36"/>
    <mergeCell ref="AJ36:AK37"/>
    <mergeCell ref="AL36:AM37"/>
    <mergeCell ref="AN36:AO37"/>
    <mergeCell ref="AP36:AQ37"/>
    <mergeCell ref="AF37:AG37"/>
    <mergeCell ref="AH37:AI37"/>
    <mergeCell ref="AF32:AG32"/>
    <mergeCell ref="AH32:AI32"/>
    <mergeCell ref="AJ32:AK32"/>
    <mergeCell ref="AL32:AM32"/>
    <mergeCell ref="AN32:AO32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W24:X25"/>
    <mergeCell ref="Y24:Z25"/>
    <mergeCell ref="AA24:AB25"/>
    <mergeCell ref="Q25:R25"/>
    <mergeCell ref="S25:T25"/>
    <mergeCell ref="Q20:R20"/>
    <mergeCell ref="S20:T20"/>
    <mergeCell ref="U20:V20"/>
    <mergeCell ref="W20:X20"/>
    <mergeCell ref="Y20:Z20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5" t="str">
        <f t="shared" si="3"/>
        <v>N.A.</v>
      </c>
      <c r="AQ15" s="16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5" t="str">
        <f t="shared" si="3"/>
        <v>N.A.</v>
      </c>
      <c r="AQ16" s="16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5" t="str">
        <f t="shared" si="3"/>
        <v>N.A.</v>
      </c>
      <c r="AQ17" s="16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8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5" t="str">
        <f t="shared" si="3"/>
        <v>N.A.</v>
      </c>
      <c r="AQ18" s="16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5" t="str">
        <f t="shared" ref="AP19" si="9">IFERROR(L19/AA19, "N.A.")</f>
        <v>N.A.</v>
      </c>
      <c r="AQ19" s="16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5" t="str">
        <f t="shared" si="14"/>
        <v>N.A.</v>
      </c>
      <c r="AQ27" s="16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5" t="str">
        <f t="shared" si="14"/>
        <v>N.A.</v>
      </c>
      <c r="AQ28" s="16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5" t="str">
        <f t="shared" si="14"/>
        <v>N.A.</v>
      </c>
      <c r="AQ29" s="16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8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5" t="str">
        <f t="shared" si="14"/>
        <v>N.A.</v>
      </c>
      <c r="AQ30" s="16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5" t="str">
        <f t="shared" ref="AP31" si="20">IFERROR(L31/AA31, "N.A.")</f>
        <v>N.A.</v>
      </c>
      <c r="AQ31" s="16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5" t="str">
        <f t="shared" si="25"/>
        <v>N.A.</v>
      </c>
      <c r="AQ39" s="16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5" t="str">
        <f t="shared" si="25"/>
        <v>N.A.</v>
      </c>
      <c r="AQ40" s="16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5" t="str">
        <f t="shared" si="25"/>
        <v>N.A.</v>
      </c>
      <c r="AQ41" s="16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5" t="str">
        <f t="shared" si="25"/>
        <v>N.A.</v>
      </c>
      <c r="AQ42" s="16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8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5" t="str">
        <f t="shared" ref="AP43" si="31">IFERROR(L43/AA43, "N.A.")</f>
        <v>N.A.</v>
      </c>
      <c r="AQ43" s="16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145046107.00000006</v>
      </c>
      <c r="C15" s="2"/>
      <c r="D15" s="2">
        <v>70763247.000000045</v>
      </c>
      <c r="E15" s="2"/>
      <c r="F15" s="2">
        <v>85096268</v>
      </c>
      <c r="G15" s="2"/>
      <c r="H15" s="2">
        <v>229150212.99999997</v>
      </c>
      <c r="I15" s="2"/>
      <c r="J15" s="2">
        <v>0</v>
      </c>
      <c r="K15" s="2"/>
      <c r="L15" s="1">
        <f t="shared" ref="L15:M18" si="0">B15+D15+F15+H15+J15</f>
        <v>530055835.00000012</v>
      </c>
      <c r="M15" s="12">
        <f t="shared" si="0"/>
        <v>0</v>
      </c>
      <c r="N15" s="13">
        <f>L15+M15</f>
        <v>530055835.00000012</v>
      </c>
      <c r="P15" s="3" t="s">
        <v>12</v>
      </c>
      <c r="Q15" s="2">
        <v>30297</v>
      </c>
      <c r="R15" s="2">
        <v>0</v>
      </c>
      <c r="S15" s="2">
        <v>13972</v>
      </c>
      <c r="T15" s="2">
        <v>0</v>
      </c>
      <c r="U15" s="2">
        <v>11539</v>
      </c>
      <c r="V15" s="2">
        <v>0</v>
      </c>
      <c r="W15" s="2">
        <v>67322</v>
      </c>
      <c r="X15" s="2">
        <v>0</v>
      </c>
      <c r="Y15" s="2">
        <v>12977</v>
      </c>
      <c r="Z15" s="2">
        <v>0</v>
      </c>
      <c r="AA15" s="1">
        <f t="shared" ref="AA15:AB18" si="1">Q15+S15+U15+W15+Y15</f>
        <v>136107</v>
      </c>
      <c r="AB15" s="12">
        <f t="shared" si="1"/>
        <v>0</v>
      </c>
      <c r="AC15" s="13">
        <f>AA15+AB15</f>
        <v>136107</v>
      </c>
      <c r="AE15" s="3" t="s">
        <v>12</v>
      </c>
      <c r="AF15" s="2">
        <f t="shared" ref="AF15:AR18" si="2">IFERROR(B15/Q15, "N.A.")</f>
        <v>4787.4742383734383</v>
      </c>
      <c r="AG15" s="2" t="str">
        <f t="shared" si="2"/>
        <v>N.A.</v>
      </c>
      <c r="AH15" s="2">
        <f t="shared" si="2"/>
        <v>5064.6469367306072</v>
      </c>
      <c r="AI15" s="2" t="str">
        <f t="shared" si="2"/>
        <v>N.A.</v>
      </c>
      <c r="AJ15" s="2">
        <f t="shared" si="2"/>
        <v>7374.6657422653607</v>
      </c>
      <c r="AK15" s="2" t="str">
        <f t="shared" si="2"/>
        <v>N.A.</v>
      </c>
      <c r="AL15" s="2">
        <f t="shared" si="2"/>
        <v>3403.7939009536253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3894.4053942853793</v>
      </c>
      <c r="AQ15" s="16" t="str">
        <f t="shared" si="2"/>
        <v>N.A.</v>
      </c>
      <c r="AR15" s="13">
        <f t="shared" si="2"/>
        <v>3894.4053942853793</v>
      </c>
    </row>
    <row r="16" spans="1:44" ht="15" customHeight="1" thickBot="1" x14ac:dyDescent="0.3">
      <c r="A16" s="3" t="s">
        <v>13</v>
      </c>
      <c r="B16" s="2">
        <v>46396918</v>
      </c>
      <c r="C16" s="2">
        <v>4441710.0000000009</v>
      </c>
      <c r="D16" s="2">
        <v>234893</v>
      </c>
      <c r="E16" s="2"/>
      <c r="F16" s="2"/>
      <c r="G16" s="2"/>
      <c r="H16" s="2"/>
      <c r="I16" s="2"/>
      <c r="J16" s="2"/>
      <c r="K16" s="2"/>
      <c r="L16" s="1">
        <f t="shared" si="0"/>
        <v>46631811</v>
      </c>
      <c r="M16" s="12">
        <f t="shared" si="0"/>
        <v>4441710.0000000009</v>
      </c>
      <c r="N16" s="13">
        <f>L16+M16</f>
        <v>51073521</v>
      </c>
      <c r="P16" s="3" t="s">
        <v>13</v>
      </c>
      <c r="Q16" s="2">
        <v>18396</v>
      </c>
      <c r="R16" s="2">
        <v>1671</v>
      </c>
      <c r="S16" s="2">
        <v>458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18854</v>
      </c>
      <c r="AB16" s="12">
        <f t="shared" si="1"/>
        <v>1671</v>
      </c>
      <c r="AC16" s="13">
        <f>AA16+AB16</f>
        <v>20525</v>
      </c>
      <c r="AE16" s="3" t="s">
        <v>13</v>
      </c>
      <c r="AF16" s="2">
        <f t="shared" si="2"/>
        <v>2522.1199173733421</v>
      </c>
      <c r="AG16" s="2">
        <f t="shared" si="2"/>
        <v>2658.114901256733</v>
      </c>
      <c r="AH16" s="2">
        <f t="shared" si="2"/>
        <v>512.86681222707421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2473.3112867296063</v>
      </c>
      <c r="AQ16" s="16">
        <f t="shared" si="2"/>
        <v>2658.114901256733</v>
      </c>
      <c r="AR16" s="13">
        <f t="shared" si="2"/>
        <v>2488.3566869671131</v>
      </c>
    </row>
    <row r="17" spans="1:44" ht="15" customHeight="1" thickBot="1" x14ac:dyDescent="0.3">
      <c r="A17" s="3" t="s">
        <v>14</v>
      </c>
      <c r="B17" s="2">
        <v>341655733.99999994</v>
      </c>
      <c r="C17" s="2">
        <v>1528557592.0000017</v>
      </c>
      <c r="D17" s="2">
        <v>79955441.000000045</v>
      </c>
      <c r="E17" s="2">
        <v>36384964</v>
      </c>
      <c r="F17" s="2"/>
      <c r="G17" s="2">
        <v>266459884.00000003</v>
      </c>
      <c r="H17" s="2"/>
      <c r="I17" s="2">
        <v>95347602.00000006</v>
      </c>
      <c r="J17" s="2">
        <v>0</v>
      </c>
      <c r="K17" s="2"/>
      <c r="L17" s="1">
        <f t="shared" si="0"/>
        <v>421611175</v>
      </c>
      <c r="M17" s="12">
        <f t="shared" si="0"/>
        <v>1926750042.0000017</v>
      </c>
      <c r="N17" s="13">
        <f>L17+M17</f>
        <v>2348361217.0000019</v>
      </c>
      <c r="P17" s="3" t="s">
        <v>14</v>
      </c>
      <c r="Q17" s="2">
        <v>71368</v>
      </c>
      <c r="R17" s="2">
        <v>244616</v>
      </c>
      <c r="S17" s="2">
        <v>14117</v>
      </c>
      <c r="T17" s="2">
        <v>4305</v>
      </c>
      <c r="U17" s="2">
        <v>0</v>
      </c>
      <c r="V17" s="2">
        <v>18889</v>
      </c>
      <c r="W17" s="2">
        <v>0</v>
      </c>
      <c r="X17" s="2">
        <v>16035</v>
      </c>
      <c r="Y17" s="2">
        <v>13371</v>
      </c>
      <c r="Z17" s="2">
        <v>0</v>
      </c>
      <c r="AA17" s="1">
        <f t="shared" si="1"/>
        <v>98856</v>
      </c>
      <c r="AB17" s="12">
        <f t="shared" si="1"/>
        <v>283845</v>
      </c>
      <c r="AC17" s="13">
        <f>AA17+AB17</f>
        <v>382701</v>
      </c>
      <c r="AE17" s="3" t="s">
        <v>14</v>
      </c>
      <c r="AF17" s="2">
        <f t="shared" si="2"/>
        <v>4787.2398553973762</v>
      </c>
      <c r="AG17" s="2">
        <f t="shared" si="2"/>
        <v>6248.8046243908884</v>
      </c>
      <c r="AH17" s="2">
        <f t="shared" si="2"/>
        <v>5663.7699936247109</v>
      </c>
      <c r="AI17" s="2">
        <f t="shared" si="2"/>
        <v>8451.7918699186994</v>
      </c>
      <c r="AJ17" s="2" t="str">
        <f t="shared" si="2"/>
        <v>N.A.</v>
      </c>
      <c r="AK17" s="2">
        <f t="shared" si="2"/>
        <v>14106.616761077878</v>
      </c>
      <c r="AL17" s="2" t="str">
        <f t="shared" si="2"/>
        <v>N.A.</v>
      </c>
      <c r="AM17" s="2">
        <f t="shared" si="2"/>
        <v>5946.2177736202093</v>
      </c>
      <c r="AN17" s="2">
        <f t="shared" si="2"/>
        <v>0</v>
      </c>
      <c r="AO17" s="2" t="str">
        <f t="shared" si="2"/>
        <v>N.A.</v>
      </c>
      <c r="AP17" s="15">
        <f t="shared" si="2"/>
        <v>4264.9022315286884</v>
      </c>
      <c r="AQ17" s="16">
        <f t="shared" si="2"/>
        <v>6788.0358716905412</v>
      </c>
      <c r="AR17" s="13">
        <f t="shared" si="2"/>
        <v>6136.2818936976955</v>
      </c>
    </row>
    <row r="18" spans="1:44" ht="15" customHeight="1" thickBot="1" x14ac:dyDescent="0.3">
      <c r="A18" s="3" t="s">
        <v>15</v>
      </c>
      <c r="B18" s="2">
        <v>10303856.000000002</v>
      </c>
      <c r="C18" s="2">
        <v>3153800</v>
      </c>
      <c r="D18" s="2">
        <v>6937765</v>
      </c>
      <c r="E18" s="2">
        <v>3312750</v>
      </c>
      <c r="F18" s="2"/>
      <c r="G18" s="2">
        <v>20850453.999999996</v>
      </c>
      <c r="H18" s="2">
        <v>7977202.9999999981</v>
      </c>
      <c r="I18" s="2"/>
      <c r="J18" s="2">
        <v>0</v>
      </c>
      <c r="K18" s="2"/>
      <c r="L18" s="1">
        <f t="shared" si="0"/>
        <v>25218824</v>
      </c>
      <c r="M18" s="12">
        <f t="shared" si="0"/>
        <v>27317003.999999996</v>
      </c>
      <c r="N18" s="13">
        <f>L18+M18</f>
        <v>52535828</v>
      </c>
      <c r="P18" s="3" t="s">
        <v>15</v>
      </c>
      <c r="Q18" s="2">
        <v>4458</v>
      </c>
      <c r="R18" s="2">
        <v>921</v>
      </c>
      <c r="S18" s="2">
        <v>1626</v>
      </c>
      <c r="T18" s="2">
        <v>1009</v>
      </c>
      <c r="U18" s="2">
        <v>0</v>
      </c>
      <c r="V18" s="2">
        <v>2971</v>
      </c>
      <c r="W18" s="2">
        <v>14305</v>
      </c>
      <c r="X18" s="2">
        <v>0</v>
      </c>
      <c r="Y18" s="2">
        <v>6551</v>
      </c>
      <c r="Z18" s="2">
        <v>0</v>
      </c>
      <c r="AA18" s="1">
        <f t="shared" si="1"/>
        <v>26940</v>
      </c>
      <c r="AB18" s="12">
        <f t="shared" si="1"/>
        <v>4901</v>
      </c>
      <c r="AC18" s="18">
        <f>AA18+AB18</f>
        <v>31841</v>
      </c>
      <c r="AE18" s="3" t="s">
        <v>15</v>
      </c>
      <c r="AF18" s="2">
        <f t="shared" si="2"/>
        <v>2311.3180798564381</v>
      </c>
      <c r="AG18" s="2">
        <f t="shared" si="2"/>
        <v>3424.3213897937026</v>
      </c>
      <c r="AH18" s="2">
        <f t="shared" si="2"/>
        <v>4266.768142681427</v>
      </c>
      <c r="AI18" s="2">
        <f t="shared" si="2"/>
        <v>3283.2011892963328</v>
      </c>
      <c r="AJ18" s="2" t="str">
        <f t="shared" si="2"/>
        <v>N.A.</v>
      </c>
      <c r="AK18" s="2">
        <f t="shared" si="2"/>
        <v>7017.9919219118128</v>
      </c>
      <c r="AL18" s="2">
        <f t="shared" si="2"/>
        <v>557.65138063614108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936.11076466221232</v>
      </c>
      <c r="AQ18" s="16">
        <f t="shared" si="2"/>
        <v>5573.7612732095486</v>
      </c>
      <c r="AR18" s="13">
        <f t="shared" si="2"/>
        <v>1649.9427781790773</v>
      </c>
    </row>
    <row r="19" spans="1:44" ht="15" customHeight="1" thickBot="1" x14ac:dyDescent="0.3">
      <c r="A19" s="4" t="s">
        <v>16</v>
      </c>
      <c r="B19" s="2">
        <v>543402614.99999976</v>
      </c>
      <c r="C19" s="2">
        <v>1536153102.0000031</v>
      </c>
      <c r="D19" s="2">
        <v>157891345.99999988</v>
      </c>
      <c r="E19" s="2">
        <v>39697714.000000007</v>
      </c>
      <c r="F19" s="2">
        <v>85096268</v>
      </c>
      <c r="G19" s="2">
        <v>287310337.99999994</v>
      </c>
      <c r="H19" s="2">
        <v>237127415.99999997</v>
      </c>
      <c r="I19" s="2">
        <v>95347602.00000006</v>
      </c>
      <c r="J19" s="2">
        <v>0</v>
      </c>
      <c r="K19" s="2"/>
      <c r="L19" s="1">
        <f t="shared" ref="L19" si="3">B19+D19+F19+H19+J19</f>
        <v>1023517644.9999996</v>
      </c>
      <c r="M19" s="12">
        <f t="shared" ref="M19" si="4">C19+E19+G19+I19+K19</f>
        <v>1958508756.0000031</v>
      </c>
      <c r="N19" s="18">
        <f>L19+M19</f>
        <v>2982026401.0000029</v>
      </c>
      <c r="P19" s="4" t="s">
        <v>16</v>
      </c>
      <c r="Q19" s="2">
        <v>124519</v>
      </c>
      <c r="R19" s="2">
        <v>247208</v>
      </c>
      <c r="S19" s="2">
        <v>30173</v>
      </c>
      <c r="T19" s="2">
        <v>5314</v>
      </c>
      <c r="U19" s="2">
        <v>11539</v>
      </c>
      <c r="V19" s="2">
        <v>21860</v>
      </c>
      <c r="W19" s="2">
        <v>81627</v>
      </c>
      <c r="X19" s="2">
        <v>16035</v>
      </c>
      <c r="Y19" s="2">
        <v>32899</v>
      </c>
      <c r="Z19" s="2">
        <v>0</v>
      </c>
      <c r="AA19" s="1">
        <f t="shared" ref="AA19" si="5">Q19+S19+U19+W19+Y19</f>
        <v>280757</v>
      </c>
      <c r="AB19" s="12">
        <f t="shared" ref="AB19" si="6">R19+T19+V19+X19+Z19</f>
        <v>290417</v>
      </c>
      <c r="AC19" s="13">
        <f>AA19+AB19</f>
        <v>571174</v>
      </c>
      <c r="AE19" s="4" t="s">
        <v>16</v>
      </c>
      <c r="AF19" s="2">
        <f t="shared" ref="AF19:AO19" si="7">IFERROR(B19/Q19, "N.A.")</f>
        <v>4364.0136445040498</v>
      </c>
      <c r="AG19" s="2">
        <f t="shared" si="7"/>
        <v>6214.0104770072294</v>
      </c>
      <c r="AH19" s="2">
        <f t="shared" si="7"/>
        <v>5232.8686574089379</v>
      </c>
      <c r="AI19" s="2">
        <f t="shared" si="7"/>
        <v>7470.4015807301485</v>
      </c>
      <c r="AJ19" s="2">
        <f t="shared" si="7"/>
        <v>7374.6657422653607</v>
      </c>
      <c r="AK19" s="2">
        <f t="shared" si="7"/>
        <v>13143.199359560838</v>
      </c>
      <c r="AL19" s="2">
        <f t="shared" si="7"/>
        <v>2905.0120180822519</v>
      </c>
      <c r="AM19" s="2">
        <f t="shared" si="7"/>
        <v>5946.2177736202093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3645.5641177245789</v>
      </c>
      <c r="AQ19" s="16">
        <f t="shared" ref="AQ19" si="9">IFERROR(M19/AB19, "N.A.")</f>
        <v>6743.7813764345856</v>
      </c>
      <c r="AR19" s="13">
        <f t="shared" ref="AR19" si="10">IFERROR(N19/AC19, "N.A.")</f>
        <v>5220.8721002706752</v>
      </c>
    </row>
    <row r="20" spans="1:44" ht="15" customHeight="1" thickBot="1" x14ac:dyDescent="0.3">
      <c r="A20" s="5" t="s">
        <v>0</v>
      </c>
      <c r="B20" s="46">
        <f>B19+C19</f>
        <v>2079555717.0000029</v>
      </c>
      <c r="C20" s="47"/>
      <c r="D20" s="46">
        <f>D19+E19</f>
        <v>197589059.99999988</v>
      </c>
      <c r="E20" s="47"/>
      <c r="F20" s="46">
        <f>F19+G19</f>
        <v>372406605.99999994</v>
      </c>
      <c r="G20" s="47"/>
      <c r="H20" s="46">
        <f>H19+I19</f>
        <v>332475018</v>
      </c>
      <c r="I20" s="47"/>
      <c r="J20" s="46">
        <f>J19+K19</f>
        <v>0</v>
      </c>
      <c r="K20" s="47"/>
      <c r="L20" s="46">
        <f>L19+M19</f>
        <v>2982026401.0000029</v>
      </c>
      <c r="M20" s="50"/>
      <c r="N20" s="19">
        <f>B20+D20+F20+H20+J20</f>
        <v>2982026401.0000029</v>
      </c>
      <c r="P20" s="5" t="s">
        <v>0</v>
      </c>
      <c r="Q20" s="46">
        <f>Q19+R19</f>
        <v>371727</v>
      </c>
      <c r="R20" s="47"/>
      <c r="S20" s="46">
        <f>S19+T19</f>
        <v>35487</v>
      </c>
      <c r="T20" s="47"/>
      <c r="U20" s="46">
        <f>U19+V19</f>
        <v>33399</v>
      </c>
      <c r="V20" s="47"/>
      <c r="W20" s="46">
        <f>W19+X19</f>
        <v>97662</v>
      </c>
      <c r="X20" s="47"/>
      <c r="Y20" s="46">
        <f>Y19+Z19</f>
        <v>32899</v>
      </c>
      <c r="Z20" s="47"/>
      <c r="AA20" s="46">
        <f>AA19+AB19</f>
        <v>571174</v>
      </c>
      <c r="AB20" s="47"/>
      <c r="AC20" s="20">
        <f>Q20+S20+U20+W20+Y20</f>
        <v>571174</v>
      </c>
      <c r="AE20" s="5" t="s">
        <v>0</v>
      </c>
      <c r="AF20" s="48">
        <f>IFERROR(B20/Q20,"N.A.")</f>
        <v>5594.3090413125838</v>
      </c>
      <c r="AG20" s="49"/>
      <c r="AH20" s="48">
        <f>IFERROR(D20/S20,"N.A.")</f>
        <v>5567.9279736241406</v>
      </c>
      <c r="AI20" s="49"/>
      <c r="AJ20" s="48">
        <f>IFERROR(F20/U20,"N.A.")</f>
        <v>11150.23222252163</v>
      </c>
      <c r="AK20" s="49"/>
      <c r="AL20" s="48">
        <f>IFERROR(H20/W20,"N.A.")</f>
        <v>3404.3437365607915</v>
      </c>
      <c r="AM20" s="49"/>
      <c r="AN20" s="48">
        <f>IFERROR(J20/Y20,"N.A.")</f>
        <v>0</v>
      </c>
      <c r="AO20" s="49"/>
      <c r="AP20" s="48">
        <f>IFERROR(L20/AA20,"N.A.")</f>
        <v>5220.8721002706752</v>
      </c>
      <c r="AQ20" s="49"/>
      <c r="AR20" s="17">
        <f>IFERROR(N20/AC20, "N.A.")</f>
        <v>5220.8721002706752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126994378.99999999</v>
      </c>
      <c r="C27" s="2"/>
      <c r="D27" s="2">
        <v>69864105.000000015</v>
      </c>
      <c r="E27" s="2"/>
      <c r="F27" s="2">
        <v>69274566.000000015</v>
      </c>
      <c r="G27" s="2"/>
      <c r="H27" s="2">
        <v>152232142.00000009</v>
      </c>
      <c r="I27" s="2"/>
      <c r="J27" s="2">
        <v>0</v>
      </c>
      <c r="K27" s="2"/>
      <c r="L27" s="1">
        <f t="shared" ref="L27:M30" si="11">B27+D27+F27+H27+J27</f>
        <v>418365192.00000012</v>
      </c>
      <c r="M27" s="12">
        <f t="shared" si="11"/>
        <v>0</v>
      </c>
      <c r="N27" s="13">
        <f>L27+M27</f>
        <v>418365192.00000012</v>
      </c>
      <c r="P27" s="3" t="s">
        <v>12</v>
      </c>
      <c r="Q27" s="2">
        <v>24179</v>
      </c>
      <c r="R27" s="2">
        <v>0</v>
      </c>
      <c r="S27" s="2">
        <v>12936</v>
      </c>
      <c r="T27" s="2">
        <v>0</v>
      </c>
      <c r="U27" s="2">
        <v>8602</v>
      </c>
      <c r="V27" s="2">
        <v>0</v>
      </c>
      <c r="W27" s="2">
        <v>30544</v>
      </c>
      <c r="X27" s="2">
        <v>0</v>
      </c>
      <c r="Y27" s="2">
        <v>4714</v>
      </c>
      <c r="Z27" s="2">
        <v>0</v>
      </c>
      <c r="AA27" s="1">
        <f t="shared" ref="AA27:AB30" si="12">Q27+S27+U27+W27+Y27</f>
        <v>80975</v>
      </c>
      <c r="AB27" s="12">
        <f t="shared" si="12"/>
        <v>0</v>
      </c>
      <c r="AC27" s="13">
        <f>AA27+AB27</f>
        <v>80975</v>
      </c>
      <c r="AE27" s="3" t="s">
        <v>12</v>
      </c>
      <c r="AF27" s="2">
        <f t="shared" ref="AF27:AR30" si="13">IFERROR(B27/Q27, "N.A.")</f>
        <v>5252.2593572935184</v>
      </c>
      <c r="AG27" s="2" t="str">
        <f t="shared" si="13"/>
        <v>N.A.</v>
      </c>
      <c r="AH27" s="2">
        <f t="shared" si="13"/>
        <v>5400.7502319109472</v>
      </c>
      <c r="AI27" s="2" t="str">
        <f t="shared" si="13"/>
        <v>N.A.</v>
      </c>
      <c r="AJ27" s="2">
        <f t="shared" si="13"/>
        <v>8053.3092304115344</v>
      </c>
      <c r="AK27" s="2" t="str">
        <f t="shared" si="13"/>
        <v>N.A.</v>
      </c>
      <c r="AL27" s="2">
        <f t="shared" si="13"/>
        <v>4984.027697747515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5166.5969990737894</v>
      </c>
      <c r="AQ27" s="16" t="str">
        <f t="shared" si="13"/>
        <v>N.A.</v>
      </c>
      <c r="AR27" s="13">
        <f t="shared" si="13"/>
        <v>5166.5969990737894</v>
      </c>
    </row>
    <row r="28" spans="1:44" ht="15" customHeight="1" thickBot="1" x14ac:dyDescent="0.3">
      <c r="A28" s="3" t="s">
        <v>13</v>
      </c>
      <c r="B28" s="2">
        <v>6840486</v>
      </c>
      <c r="C28" s="2">
        <v>767765</v>
      </c>
      <c r="D28" s="2">
        <v>90300</v>
      </c>
      <c r="E28" s="2"/>
      <c r="F28" s="2"/>
      <c r="G28" s="2"/>
      <c r="H28" s="2"/>
      <c r="I28" s="2"/>
      <c r="J28" s="2"/>
      <c r="K28" s="2"/>
      <c r="L28" s="1">
        <f t="shared" si="11"/>
        <v>6930786</v>
      </c>
      <c r="M28" s="12">
        <f t="shared" si="11"/>
        <v>767765</v>
      </c>
      <c r="N28" s="13">
        <f>L28+M28</f>
        <v>7698551</v>
      </c>
      <c r="P28" s="3" t="s">
        <v>13</v>
      </c>
      <c r="Q28" s="2">
        <v>1910</v>
      </c>
      <c r="R28" s="2">
        <v>311</v>
      </c>
      <c r="S28" s="2">
        <v>70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1980</v>
      </c>
      <c r="AB28" s="12">
        <f t="shared" si="12"/>
        <v>311</v>
      </c>
      <c r="AC28" s="13">
        <f>AA28+AB28</f>
        <v>2291</v>
      </c>
      <c r="AE28" s="3" t="s">
        <v>13</v>
      </c>
      <c r="AF28" s="2">
        <f t="shared" si="13"/>
        <v>3581.406282722513</v>
      </c>
      <c r="AG28" s="2">
        <f t="shared" si="13"/>
        <v>2468.6977491961416</v>
      </c>
      <c r="AH28" s="2">
        <f t="shared" si="13"/>
        <v>1290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3500.3969696969698</v>
      </c>
      <c r="AQ28" s="16">
        <f t="shared" si="13"/>
        <v>2468.6977491961416</v>
      </c>
      <c r="AR28" s="13">
        <f t="shared" si="13"/>
        <v>3360.3452640768223</v>
      </c>
    </row>
    <row r="29" spans="1:44" ht="15" customHeight="1" thickBot="1" x14ac:dyDescent="0.3">
      <c r="A29" s="3" t="s">
        <v>14</v>
      </c>
      <c r="B29" s="2">
        <v>254285934.99999994</v>
      </c>
      <c r="C29" s="2">
        <v>1015945332.0000012</v>
      </c>
      <c r="D29" s="2">
        <v>60497425</v>
      </c>
      <c r="E29" s="2">
        <v>21693140.000000004</v>
      </c>
      <c r="F29" s="2"/>
      <c r="G29" s="2">
        <v>204277063.99999997</v>
      </c>
      <c r="H29" s="2"/>
      <c r="I29" s="2">
        <v>63570617.000000015</v>
      </c>
      <c r="J29" s="2">
        <v>0</v>
      </c>
      <c r="K29" s="2"/>
      <c r="L29" s="1">
        <f t="shared" si="11"/>
        <v>314783359.99999994</v>
      </c>
      <c r="M29" s="12">
        <f t="shared" si="11"/>
        <v>1305486153.0000012</v>
      </c>
      <c r="N29" s="13">
        <f>L29+M29</f>
        <v>1620269513.0000012</v>
      </c>
      <c r="P29" s="3" t="s">
        <v>14</v>
      </c>
      <c r="Q29" s="2">
        <v>46656</v>
      </c>
      <c r="R29" s="2">
        <v>157739</v>
      </c>
      <c r="S29" s="2">
        <v>10037</v>
      </c>
      <c r="T29" s="2">
        <v>2633</v>
      </c>
      <c r="U29" s="2">
        <v>0</v>
      </c>
      <c r="V29" s="2">
        <v>14006</v>
      </c>
      <c r="W29" s="2">
        <v>0</v>
      </c>
      <c r="X29" s="2">
        <v>9284</v>
      </c>
      <c r="Y29" s="2">
        <v>5316</v>
      </c>
      <c r="Z29" s="2">
        <v>0</v>
      </c>
      <c r="AA29" s="1">
        <f t="shared" si="12"/>
        <v>62009</v>
      </c>
      <c r="AB29" s="12">
        <f t="shared" si="12"/>
        <v>183662</v>
      </c>
      <c r="AC29" s="13">
        <f>AA29+AB29</f>
        <v>245671</v>
      </c>
      <c r="AE29" s="3" t="s">
        <v>14</v>
      </c>
      <c r="AF29" s="2">
        <f t="shared" si="13"/>
        <v>5450.230088305897</v>
      </c>
      <c r="AG29" s="2">
        <f t="shared" si="13"/>
        <v>6440.6730865543786</v>
      </c>
      <c r="AH29" s="2">
        <f t="shared" si="13"/>
        <v>6027.4409684168577</v>
      </c>
      <c r="AI29" s="2">
        <f t="shared" si="13"/>
        <v>8238.944170148121</v>
      </c>
      <c r="AJ29" s="2" t="str">
        <f t="shared" si="13"/>
        <v>N.A.</v>
      </c>
      <c r="AK29" s="2">
        <f t="shared" si="13"/>
        <v>14584.968156504354</v>
      </c>
      <c r="AL29" s="2" t="str">
        <f t="shared" si="13"/>
        <v>N.A.</v>
      </c>
      <c r="AM29" s="2">
        <f t="shared" si="13"/>
        <v>6847.3305687203811</v>
      </c>
      <c r="AN29" s="2">
        <f t="shared" si="13"/>
        <v>0</v>
      </c>
      <c r="AO29" s="2" t="str">
        <f t="shared" si="13"/>
        <v>N.A.</v>
      </c>
      <c r="AP29" s="15">
        <f t="shared" si="13"/>
        <v>5076.4140689254773</v>
      </c>
      <c r="AQ29" s="16">
        <f t="shared" si="13"/>
        <v>7108.0906937744403</v>
      </c>
      <c r="AR29" s="13">
        <f t="shared" si="13"/>
        <v>6595.281954321028</v>
      </c>
    </row>
    <row r="30" spans="1:44" ht="15" customHeight="1" thickBot="1" x14ac:dyDescent="0.3">
      <c r="A30" s="3" t="s">
        <v>15</v>
      </c>
      <c r="B30" s="2">
        <v>9998125.9999999981</v>
      </c>
      <c r="C30" s="2">
        <v>2957720</v>
      </c>
      <c r="D30" s="2">
        <v>6937765</v>
      </c>
      <c r="E30" s="2">
        <v>3312750</v>
      </c>
      <c r="F30" s="2"/>
      <c r="G30" s="2">
        <v>20850453.999999996</v>
      </c>
      <c r="H30" s="2">
        <v>7394423.9999999972</v>
      </c>
      <c r="I30" s="2"/>
      <c r="J30" s="2">
        <v>0</v>
      </c>
      <c r="K30" s="2"/>
      <c r="L30" s="1">
        <f t="shared" si="11"/>
        <v>24330314.999999996</v>
      </c>
      <c r="M30" s="12">
        <f t="shared" si="11"/>
        <v>27120923.999999996</v>
      </c>
      <c r="N30" s="13">
        <f>L30+M30</f>
        <v>51451238.999999993</v>
      </c>
      <c r="P30" s="3" t="s">
        <v>15</v>
      </c>
      <c r="Q30" s="2">
        <v>4221</v>
      </c>
      <c r="R30" s="2">
        <v>864</v>
      </c>
      <c r="S30" s="2">
        <v>1626</v>
      </c>
      <c r="T30" s="2">
        <v>1009</v>
      </c>
      <c r="U30" s="2">
        <v>0</v>
      </c>
      <c r="V30" s="2">
        <v>2971</v>
      </c>
      <c r="W30" s="2">
        <v>13381</v>
      </c>
      <c r="X30" s="2">
        <v>0</v>
      </c>
      <c r="Y30" s="2">
        <v>4858</v>
      </c>
      <c r="Z30" s="2">
        <v>0</v>
      </c>
      <c r="AA30" s="1">
        <f t="shared" si="12"/>
        <v>24086</v>
      </c>
      <c r="AB30" s="12">
        <f t="shared" si="12"/>
        <v>4844</v>
      </c>
      <c r="AC30" s="18">
        <f>AA30+AB30</f>
        <v>28930</v>
      </c>
      <c r="AE30" s="3" t="s">
        <v>15</v>
      </c>
      <c r="AF30" s="2">
        <f t="shared" si="13"/>
        <v>2368.6628760957115</v>
      </c>
      <c r="AG30" s="2">
        <f t="shared" si="13"/>
        <v>3423.287037037037</v>
      </c>
      <c r="AH30" s="2">
        <f t="shared" si="13"/>
        <v>4266.768142681427</v>
      </c>
      <c r="AI30" s="2">
        <f t="shared" si="13"/>
        <v>3283.2011892963328</v>
      </c>
      <c r="AJ30" s="2" t="str">
        <f t="shared" si="13"/>
        <v>N.A.</v>
      </c>
      <c r="AK30" s="2">
        <f t="shared" si="13"/>
        <v>7017.9919219118128</v>
      </c>
      <c r="AL30" s="2">
        <f t="shared" si="13"/>
        <v>552.60623271803286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1010.1434443245037</v>
      </c>
      <c r="AQ30" s="16">
        <f t="shared" si="13"/>
        <v>5598.8695293146156</v>
      </c>
      <c r="AR30" s="13">
        <f t="shared" si="13"/>
        <v>1778.4735222951952</v>
      </c>
    </row>
    <row r="31" spans="1:44" ht="15" customHeight="1" thickBot="1" x14ac:dyDescent="0.3">
      <c r="A31" s="4" t="s">
        <v>16</v>
      </c>
      <c r="B31" s="2">
        <v>398118926.00000066</v>
      </c>
      <c r="C31" s="2">
        <v>1019670816.9999999</v>
      </c>
      <c r="D31" s="2">
        <v>137389594.99999991</v>
      </c>
      <c r="E31" s="2">
        <v>25005890</v>
      </c>
      <c r="F31" s="2">
        <v>69274566.000000015</v>
      </c>
      <c r="G31" s="2">
        <v>225127518.00000006</v>
      </c>
      <c r="H31" s="2">
        <v>159626566.00000006</v>
      </c>
      <c r="I31" s="2">
        <v>63570617.000000015</v>
      </c>
      <c r="J31" s="2">
        <v>0</v>
      </c>
      <c r="K31" s="2"/>
      <c r="L31" s="1">
        <f t="shared" ref="L31" si="14">B31+D31+F31+H31+J31</f>
        <v>764409653.00000072</v>
      </c>
      <c r="M31" s="12">
        <f t="shared" ref="M31" si="15">C31+E31+G31+I31+K31</f>
        <v>1333374842</v>
      </c>
      <c r="N31" s="18">
        <f>L31+M31</f>
        <v>2097784495.0000007</v>
      </c>
      <c r="P31" s="4" t="s">
        <v>16</v>
      </c>
      <c r="Q31" s="2">
        <v>76966</v>
      </c>
      <c r="R31" s="2">
        <v>158914</v>
      </c>
      <c r="S31" s="2">
        <v>24669</v>
      </c>
      <c r="T31" s="2">
        <v>3642</v>
      </c>
      <c r="U31" s="2">
        <v>8602</v>
      </c>
      <c r="V31" s="2">
        <v>16977</v>
      </c>
      <c r="W31" s="2">
        <v>43925</v>
      </c>
      <c r="X31" s="2">
        <v>9284</v>
      </c>
      <c r="Y31" s="2">
        <v>14888</v>
      </c>
      <c r="Z31" s="2">
        <v>0</v>
      </c>
      <c r="AA31" s="1">
        <f t="shared" ref="AA31" si="16">Q31+S31+U31+W31+Y31</f>
        <v>169050</v>
      </c>
      <c r="AB31" s="12">
        <f t="shared" ref="AB31" si="17">R31+T31+V31+X31+Z31</f>
        <v>188817</v>
      </c>
      <c r="AC31" s="13">
        <f>AA31+AB31</f>
        <v>357867</v>
      </c>
      <c r="AE31" s="4" t="s">
        <v>16</v>
      </c>
      <c r="AF31" s="2">
        <f t="shared" ref="AF31:AO31" si="18">IFERROR(B31/Q31, "N.A.")</f>
        <v>5172.6596938908178</v>
      </c>
      <c r="AG31" s="2">
        <f t="shared" si="18"/>
        <v>6416.4945630970205</v>
      </c>
      <c r="AH31" s="2">
        <f t="shared" si="18"/>
        <v>5569.3216182252991</v>
      </c>
      <c r="AI31" s="2">
        <f t="shared" si="18"/>
        <v>6865.9774848984071</v>
      </c>
      <c r="AJ31" s="2">
        <f t="shared" si="18"/>
        <v>8053.3092304115344</v>
      </c>
      <c r="AK31" s="2">
        <f t="shared" si="18"/>
        <v>13260.736172468638</v>
      </c>
      <c r="AL31" s="2">
        <f t="shared" si="18"/>
        <v>3634.0709391007413</v>
      </c>
      <c r="AM31" s="2">
        <f t="shared" si="18"/>
        <v>6847.3305687203811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4521.7962318840619</v>
      </c>
      <c r="AQ31" s="16">
        <f t="shared" ref="AQ31" si="20">IFERROR(M31/AB31, "N.A.")</f>
        <v>7061.7308928751117</v>
      </c>
      <c r="AR31" s="13">
        <f t="shared" ref="AR31" si="21">IFERROR(N31/AC31, "N.A.")</f>
        <v>5861.9109753064704</v>
      </c>
    </row>
    <row r="32" spans="1:44" ht="15" customHeight="1" thickBot="1" x14ac:dyDescent="0.3">
      <c r="A32" s="5" t="s">
        <v>0</v>
      </c>
      <c r="B32" s="46">
        <f>B31+C31</f>
        <v>1417789743.0000005</v>
      </c>
      <c r="C32" s="47"/>
      <c r="D32" s="46">
        <f>D31+E31</f>
        <v>162395484.99999991</v>
      </c>
      <c r="E32" s="47"/>
      <c r="F32" s="46">
        <f>F31+G31</f>
        <v>294402084.00000006</v>
      </c>
      <c r="G32" s="47"/>
      <c r="H32" s="46">
        <f>H31+I31</f>
        <v>223197183.00000006</v>
      </c>
      <c r="I32" s="47"/>
      <c r="J32" s="46">
        <f>J31+K31</f>
        <v>0</v>
      </c>
      <c r="K32" s="47"/>
      <c r="L32" s="46">
        <f>L31+M31</f>
        <v>2097784495.0000007</v>
      </c>
      <c r="M32" s="50"/>
      <c r="N32" s="19">
        <f>B32+D32+F32+H32+J32</f>
        <v>2097784495.0000005</v>
      </c>
      <c r="P32" s="5" t="s">
        <v>0</v>
      </c>
      <c r="Q32" s="46">
        <f>Q31+R31</f>
        <v>235880</v>
      </c>
      <c r="R32" s="47"/>
      <c r="S32" s="46">
        <f>S31+T31</f>
        <v>28311</v>
      </c>
      <c r="T32" s="47"/>
      <c r="U32" s="46">
        <f>U31+V31</f>
        <v>25579</v>
      </c>
      <c r="V32" s="47"/>
      <c r="W32" s="46">
        <f>W31+X31</f>
        <v>53209</v>
      </c>
      <c r="X32" s="47"/>
      <c r="Y32" s="46">
        <f>Y31+Z31</f>
        <v>14888</v>
      </c>
      <c r="Z32" s="47"/>
      <c r="AA32" s="46">
        <f>AA31+AB31</f>
        <v>357867</v>
      </c>
      <c r="AB32" s="47"/>
      <c r="AC32" s="20">
        <f>Q32+S32+U32+W32+Y32</f>
        <v>357867</v>
      </c>
      <c r="AE32" s="5" t="s">
        <v>0</v>
      </c>
      <c r="AF32" s="48">
        <f>IFERROR(B32/Q32,"N.A.")</f>
        <v>6010.6399143632379</v>
      </c>
      <c r="AG32" s="49"/>
      <c r="AH32" s="48">
        <f>IFERROR(D32/S32,"N.A.")</f>
        <v>5736.126770513225</v>
      </c>
      <c r="AI32" s="49"/>
      <c r="AJ32" s="48">
        <f>IFERROR(F32/U32,"N.A.")</f>
        <v>11509.52281168146</v>
      </c>
      <c r="AK32" s="49"/>
      <c r="AL32" s="48">
        <f>IFERROR(H32/W32,"N.A.")</f>
        <v>4194.726136555847</v>
      </c>
      <c r="AM32" s="49"/>
      <c r="AN32" s="48">
        <f>IFERROR(J32/Y32,"N.A.")</f>
        <v>0</v>
      </c>
      <c r="AO32" s="49"/>
      <c r="AP32" s="48">
        <f>IFERROR(L32/AA32,"N.A.")</f>
        <v>5861.9109753064704</v>
      </c>
      <c r="AQ32" s="49"/>
      <c r="AR32" s="17">
        <f>IFERROR(N32/AC32, "N.A.")</f>
        <v>5861.9109753064704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18051728.000000004</v>
      </c>
      <c r="C39" s="2"/>
      <c r="D39" s="2">
        <v>899142</v>
      </c>
      <c r="E39" s="2"/>
      <c r="F39" s="2">
        <v>15821701.999999998</v>
      </c>
      <c r="G39" s="2"/>
      <c r="H39" s="2">
        <v>76918071.000000015</v>
      </c>
      <c r="I39" s="2"/>
      <c r="J39" s="2">
        <v>0</v>
      </c>
      <c r="K39" s="2"/>
      <c r="L39" s="1">
        <f t="shared" ref="L39:M42" si="22">B39+D39+F39+H39+J39</f>
        <v>111690643.00000001</v>
      </c>
      <c r="M39" s="12">
        <f t="shared" si="22"/>
        <v>0</v>
      </c>
      <c r="N39" s="13">
        <f>L39+M39</f>
        <v>111690643.00000001</v>
      </c>
      <c r="P39" s="3" t="s">
        <v>12</v>
      </c>
      <c r="Q39" s="2">
        <v>6118</v>
      </c>
      <c r="R39" s="2">
        <v>0</v>
      </c>
      <c r="S39" s="2">
        <v>1036</v>
      </c>
      <c r="T39" s="2">
        <v>0</v>
      </c>
      <c r="U39" s="2">
        <v>2937</v>
      </c>
      <c r="V39" s="2">
        <v>0</v>
      </c>
      <c r="W39" s="2">
        <v>36778</v>
      </c>
      <c r="X39" s="2">
        <v>0</v>
      </c>
      <c r="Y39" s="2">
        <v>8263</v>
      </c>
      <c r="Z39" s="2">
        <v>0</v>
      </c>
      <c r="AA39" s="1">
        <f t="shared" ref="AA39:AB42" si="23">Q39+S39+U39+W39+Y39</f>
        <v>55132</v>
      </c>
      <c r="AB39" s="12">
        <f t="shared" si="23"/>
        <v>0</v>
      </c>
      <c r="AC39" s="13">
        <f>AA39+AB39</f>
        <v>55132</v>
      </c>
      <c r="AE39" s="3" t="s">
        <v>12</v>
      </c>
      <c r="AF39" s="2">
        <f t="shared" ref="AF39:AR42" si="24">IFERROR(B39/Q39, "N.A.")</f>
        <v>2950.5930042497553</v>
      </c>
      <c r="AG39" s="2" t="str">
        <f t="shared" si="24"/>
        <v>N.A.</v>
      </c>
      <c r="AH39" s="2">
        <f t="shared" si="24"/>
        <v>867.89768339768341</v>
      </c>
      <c r="AI39" s="2" t="str">
        <f t="shared" si="24"/>
        <v>N.A.</v>
      </c>
      <c r="AJ39" s="2">
        <f t="shared" si="24"/>
        <v>5387.0282601293829</v>
      </c>
      <c r="AK39" s="2" t="str">
        <f t="shared" si="24"/>
        <v>N.A.</v>
      </c>
      <c r="AL39" s="2">
        <f t="shared" si="24"/>
        <v>2091.4152754364027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2025.8768591743456</v>
      </c>
      <c r="AQ39" s="16" t="str">
        <f t="shared" si="24"/>
        <v>N.A.</v>
      </c>
      <c r="AR39" s="13">
        <f t="shared" si="24"/>
        <v>2025.8768591743456</v>
      </c>
    </row>
    <row r="40" spans="1:44" ht="15" customHeight="1" thickBot="1" x14ac:dyDescent="0.3">
      <c r="A40" s="3" t="s">
        <v>13</v>
      </c>
      <c r="B40" s="2">
        <v>39556432</v>
      </c>
      <c r="C40" s="2">
        <v>3673945.0000000005</v>
      </c>
      <c r="D40" s="2">
        <v>144593</v>
      </c>
      <c r="E40" s="2"/>
      <c r="F40" s="2"/>
      <c r="G40" s="2"/>
      <c r="H40" s="2"/>
      <c r="I40" s="2"/>
      <c r="J40" s="2"/>
      <c r="K40" s="2"/>
      <c r="L40" s="1">
        <f t="shared" si="22"/>
        <v>39701025</v>
      </c>
      <c r="M40" s="12">
        <f t="shared" si="22"/>
        <v>3673945.0000000005</v>
      </c>
      <c r="N40" s="13">
        <f>L40+M40</f>
        <v>43374970</v>
      </c>
      <c r="P40" s="3" t="s">
        <v>13</v>
      </c>
      <c r="Q40" s="2">
        <v>16486</v>
      </c>
      <c r="R40" s="2">
        <v>1360</v>
      </c>
      <c r="S40" s="2">
        <v>388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16874</v>
      </c>
      <c r="AB40" s="12">
        <f t="shared" si="23"/>
        <v>1360</v>
      </c>
      <c r="AC40" s="13">
        <f>AA40+AB40</f>
        <v>18234</v>
      </c>
      <c r="AE40" s="3" t="s">
        <v>13</v>
      </c>
      <c r="AF40" s="2">
        <f t="shared" si="24"/>
        <v>2399.3953657648913</v>
      </c>
      <c r="AG40" s="2">
        <f t="shared" si="24"/>
        <v>2701.4301470588239</v>
      </c>
      <c r="AH40" s="2">
        <f t="shared" si="24"/>
        <v>372.66237113402065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2352.7927580893684</v>
      </c>
      <c r="AQ40" s="16">
        <f t="shared" si="24"/>
        <v>2701.4301470588239</v>
      </c>
      <c r="AR40" s="13">
        <f t="shared" si="24"/>
        <v>2378.7962048919599</v>
      </c>
    </row>
    <row r="41" spans="1:44" ht="15" customHeight="1" thickBot="1" x14ac:dyDescent="0.3">
      <c r="A41" s="3" t="s">
        <v>14</v>
      </c>
      <c r="B41" s="2">
        <v>87369799.000000015</v>
      </c>
      <c r="C41" s="2">
        <v>512612260</v>
      </c>
      <c r="D41" s="2">
        <v>19458015.999999996</v>
      </c>
      <c r="E41" s="2">
        <v>14691824</v>
      </c>
      <c r="F41" s="2"/>
      <c r="G41" s="2">
        <v>62182819.999999993</v>
      </c>
      <c r="H41" s="2"/>
      <c r="I41" s="2">
        <v>31776984.999999996</v>
      </c>
      <c r="J41" s="2">
        <v>0</v>
      </c>
      <c r="K41" s="2"/>
      <c r="L41" s="1">
        <f t="shared" si="22"/>
        <v>106827815.00000001</v>
      </c>
      <c r="M41" s="12">
        <f t="shared" si="22"/>
        <v>621263889</v>
      </c>
      <c r="N41" s="13">
        <f>L41+M41</f>
        <v>728091704</v>
      </c>
      <c r="P41" s="3" t="s">
        <v>14</v>
      </c>
      <c r="Q41" s="2">
        <v>24712</v>
      </c>
      <c r="R41" s="2">
        <v>86877</v>
      </c>
      <c r="S41" s="2">
        <v>4080</v>
      </c>
      <c r="T41" s="2">
        <v>1672</v>
      </c>
      <c r="U41" s="2">
        <v>0</v>
      </c>
      <c r="V41" s="2">
        <v>4883</v>
      </c>
      <c r="W41" s="2">
        <v>0</v>
      </c>
      <c r="X41" s="2">
        <v>6751</v>
      </c>
      <c r="Y41" s="2">
        <v>8055</v>
      </c>
      <c r="Z41" s="2">
        <v>0</v>
      </c>
      <c r="AA41" s="1">
        <f t="shared" si="23"/>
        <v>36847</v>
      </c>
      <c r="AB41" s="12">
        <f t="shared" si="23"/>
        <v>100183</v>
      </c>
      <c r="AC41" s="13">
        <f>AA41+AB41</f>
        <v>137030</v>
      </c>
      <c r="AE41" s="3" t="s">
        <v>14</v>
      </c>
      <c r="AF41" s="2">
        <f t="shared" si="24"/>
        <v>3535.5211638070577</v>
      </c>
      <c r="AG41" s="2">
        <f t="shared" si="24"/>
        <v>5900.4369395812473</v>
      </c>
      <c r="AH41" s="2">
        <f t="shared" si="24"/>
        <v>4769.12156862745</v>
      </c>
      <c r="AI41" s="2">
        <f t="shared" si="24"/>
        <v>8786.9760765550236</v>
      </c>
      <c r="AJ41" s="2" t="str">
        <f t="shared" si="24"/>
        <v>N.A.</v>
      </c>
      <c r="AK41" s="2">
        <f t="shared" si="24"/>
        <v>12734.552529182878</v>
      </c>
      <c r="AL41" s="2" t="str">
        <f t="shared" si="24"/>
        <v>N.A.</v>
      </c>
      <c r="AM41" s="2">
        <f t="shared" si="24"/>
        <v>4707.0041475336984</v>
      </c>
      <c r="AN41" s="2">
        <f t="shared" si="24"/>
        <v>0</v>
      </c>
      <c r="AO41" s="2" t="str">
        <f t="shared" si="24"/>
        <v>N.A.</v>
      </c>
      <c r="AP41" s="15">
        <f t="shared" si="24"/>
        <v>2899.2269384210385</v>
      </c>
      <c r="AQ41" s="16">
        <f t="shared" si="24"/>
        <v>6201.2905283331502</v>
      </c>
      <c r="AR41" s="13">
        <f t="shared" si="24"/>
        <v>5313.3744727431949</v>
      </c>
    </row>
    <row r="42" spans="1:44" ht="15" customHeight="1" thickBot="1" x14ac:dyDescent="0.3">
      <c r="A42" s="3" t="s">
        <v>15</v>
      </c>
      <c r="B42" s="2">
        <v>305730</v>
      </c>
      <c r="C42" s="2">
        <v>196080</v>
      </c>
      <c r="D42" s="2"/>
      <c r="E42" s="2"/>
      <c r="F42" s="2"/>
      <c r="G42" s="2"/>
      <c r="H42" s="2">
        <v>582778.99999999988</v>
      </c>
      <c r="I42" s="2"/>
      <c r="J42" s="2">
        <v>0</v>
      </c>
      <c r="K42" s="2"/>
      <c r="L42" s="1">
        <f t="shared" si="22"/>
        <v>888508.99999999988</v>
      </c>
      <c r="M42" s="12">
        <f t="shared" si="22"/>
        <v>196080</v>
      </c>
      <c r="N42" s="13">
        <f>L42+M42</f>
        <v>1084589</v>
      </c>
      <c r="P42" s="3" t="s">
        <v>15</v>
      </c>
      <c r="Q42" s="2">
        <v>237</v>
      </c>
      <c r="R42" s="2">
        <v>57</v>
      </c>
      <c r="S42" s="2">
        <v>0</v>
      </c>
      <c r="T42" s="2">
        <v>0</v>
      </c>
      <c r="U42" s="2">
        <v>0</v>
      </c>
      <c r="V42" s="2">
        <v>0</v>
      </c>
      <c r="W42" s="2">
        <v>924</v>
      </c>
      <c r="X42" s="2">
        <v>0</v>
      </c>
      <c r="Y42" s="2">
        <v>1693</v>
      </c>
      <c r="Z42" s="2">
        <v>0</v>
      </c>
      <c r="AA42" s="1">
        <f t="shared" si="23"/>
        <v>2854</v>
      </c>
      <c r="AB42" s="12">
        <f t="shared" si="23"/>
        <v>57</v>
      </c>
      <c r="AC42" s="13">
        <f>AA42+AB42</f>
        <v>2911</v>
      </c>
      <c r="AE42" s="3" t="s">
        <v>15</v>
      </c>
      <c r="AF42" s="2">
        <f t="shared" si="24"/>
        <v>1290</v>
      </c>
      <c r="AG42" s="2">
        <f t="shared" si="24"/>
        <v>3440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630.71320346320329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311.32060266292916</v>
      </c>
      <c r="AQ42" s="16">
        <f t="shared" si="24"/>
        <v>3440</v>
      </c>
      <c r="AR42" s="13">
        <f t="shared" si="24"/>
        <v>372.5829611817245</v>
      </c>
    </row>
    <row r="43" spans="1:44" ht="15" customHeight="1" thickBot="1" x14ac:dyDescent="0.3">
      <c r="A43" s="4" t="s">
        <v>16</v>
      </c>
      <c r="B43" s="2">
        <v>145283689.00000006</v>
      </c>
      <c r="C43" s="2">
        <v>516482284.99999952</v>
      </c>
      <c r="D43" s="2">
        <v>20501751.000000004</v>
      </c>
      <c r="E43" s="2">
        <v>14691824</v>
      </c>
      <c r="F43" s="2">
        <v>15821701.999999998</v>
      </c>
      <c r="G43" s="2">
        <v>62182819.999999993</v>
      </c>
      <c r="H43" s="2">
        <v>77500850</v>
      </c>
      <c r="I43" s="2">
        <v>31776984.999999996</v>
      </c>
      <c r="J43" s="2">
        <v>0</v>
      </c>
      <c r="K43" s="2"/>
      <c r="L43" s="1">
        <f t="shared" ref="L43" si="25">B43+D43+F43+H43+J43</f>
        <v>259107992.00000006</v>
      </c>
      <c r="M43" s="12">
        <f t="shared" ref="M43" si="26">C43+E43+G43+I43+K43</f>
        <v>625133913.99999952</v>
      </c>
      <c r="N43" s="18">
        <f>L43+M43</f>
        <v>884241905.99999952</v>
      </c>
      <c r="P43" s="4" t="s">
        <v>16</v>
      </c>
      <c r="Q43" s="2">
        <v>47553</v>
      </c>
      <c r="R43" s="2">
        <v>88294</v>
      </c>
      <c r="S43" s="2">
        <v>5504</v>
      </c>
      <c r="T43" s="2">
        <v>1672</v>
      </c>
      <c r="U43" s="2">
        <v>2937</v>
      </c>
      <c r="V43" s="2">
        <v>4883</v>
      </c>
      <c r="W43" s="2">
        <v>37702</v>
      </c>
      <c r="X43" s="2">
        <v>6751</v>
      </c>
      <c r="Y43" s="2">
        <v>18011</v>
      </c>
      <c r="Z43" s="2">
        <v>0</v>
      </c>
      <c r="AA43" s="1">
        <f t="shared" ref="AA43" si="27">Q43+S43+U43+W43+Y43</f>
        <v>111707</v>
      </c>
      <c r="AB43" s="12">
        <f t="shared" ref="AB43" si="28">R43+T43+V43+X43+Z43</f>
        <v>101600</v>
      </c>
      <c r="AC43" s="18">
        <f>AA43+AB43</f>
        <v>213307</v>
      </c>
      <c r="AE43" s="4" t="s">
        <v>16</v>
      </c>
      <c r="AF43" s="2">
        <f t="shared" ref="AF43:AO43" si="29">IFERROR(B43/Q43, "N.A.")</f>
        <v>3055.1950244989812</v>
      </c>
      <c r="AG43" s="2">
        <f t="shared" si="29"/>
        <v>5849.5739801118934</v>
      </c>
      <c r="AH43" s="2">
        <f t="shared" si="29"/>
        <v>3724.8820857558148</v>
      </c>
      <c r="AI43" s="2">
        <f t="shared" si="29"/>
        <v>8786.9760765550236</v>
      </c>
      <c r="AJ43" s="2">
        <f t="shared" si="29"/>
        <v>5387.0282601293829</v>
      </c>
      <c r="AK43" s="2">
        <f t="shared" si="29"/>
        <v>12734.552529182878</v>
      </c>
      <c r="AL43" s="2">
        <f t="shared" si="29"/>
        <v>2055.6164129223912</v>
      </c>
      <c r="AM43" s="2">
        <f t="shared" si="29"/>
        <v>4707.0041475336984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2319.5322764016582</v>
      </c>
      <c r="AQ43" s="16">
        <f t="shared" ref="AQ43" si="31">IFERROR(M43/AB43, "N.A.")</f>
        <v>6152.8928543307038</v>
      </c>
      <c r="AR43" s="13">
        <f t="shared" ref="AR43" si="32">IFERROR(N43/AC43, "N.A.")</f>
        <v>4145.395631648279</v>
      </c>
    </row>
    <row r="44" spans="1:44" ht="15" customHeight="1" thickBot="1" x14ac:dyDescent="0.3">
      <c r="A44" s="5" t="s">
        <v>0</v>
      </c>
      <c r="B44" s="46">
        <f>B43+C43</f>
        <v>661765973.99999952</v>
      </c>
      <c r="C44" s="47"/>
      <c r="D44" s="46">
        <f>D43+E43</f>
        <v>35193575</v>
      </c>
      <c r="E44" s="47"/>
      <c r="F44" s="46">
        <f>F43+G43</f>
        <v>78004521.999999985</v>
      </c>
      <c r="G44" s="47"/>
      <c r="H44" s="46">
        <f>H43+I43</f>
        <v>109277835</v>
      </c>
      <c r="I44" s="47"/>
      <c r="J44" s="46">
        <f>J43+K43</f>
        <v>0</v>
      </c>
      <c r="K44" s="47"/>
      <c r="L44" s="46">
        <f>L43+M43</f>
        <v>884241905.99999952</v>
      </c>
      <c r="M44" s="50"/>
      <c r="N44" s="19">
        <f>B44+D44+F44+H44+J44</f>
        <v>884241905.99999952</v>
      </c>
      <c r="P44" s="5" t="s">
        <v>0</v>
      </c>
      <c r="Q44" s="46">
        <f>Q43+R43</f>
        <v>135847</v>
      </c>
      <c r="R44" s="47"/>
      <c r="S44" s="46">
        <f>S43+T43</f>
        <v>7176</v>
      </c>
      <c r="T44" s="47"/>
      <c r="U44" s="46">
        <f>U43+V43</f>
        <v>7820</v>
      </c>
      <c r="V44" s="47"/>
      <c r="W44" s="46">
        <f>W43+X43</f>
        <v>44453</v>
      </c>
      <c r="X44" s="47"/>
      <c r="Y44" s="46">
        <f>Y43+Z43</f>
        <v>18011</v>
      </c>
      <c r="Z44" s="47"/>
      <c r="AA44" s="46">
        <f>AA43+AB43</f>
        <v>213307</v>
      </c>
      <c r="AB44" s="50"/>
      <c r="AC44" s="19">
        <f>Q44+S44+U44+W44+Y44</f>
        <v>213307</v>
      </c>
      <c r="AE44" s="5" t="s">
        <v>0</v>
      </c>
      <c r="AF44" s="48">
        <f>IFERROR(B44/Q44,"N.A.")</f>
        <v>4871.4066118500923</v>
      </c>
      <c r="AG44" s="49"/>
      <c r="AH44" s="48">
        <f>IFERROR(D44/S44,"N.A.")</f>
        <v>4904.3443422519513</v>
      </c>
      <c r="AI44" s="49"/>
      <c r="AJ44" s="48">
        <f>IFERROR(F44/U44,"N.A.")</f>
        <v>9975.0028132992302</v>
      </c>
      <c r="AK44" s="49"/>
      <c r="AL44" s="48">
        <f>IFERROR(H44/W44,"N.A.")</f>
        <v>2458.2780689717229</v>
      </c>
      <c r="AM44" s="49"/>
      <c r="AN44" s="48">
        <f>IFERROR(J44/Y44,"N.A.")</f>
        <v>0</v>
      </c>
      <c r="AO44" s="49"/>
      <c r="AP44" s="48">
        <f>IFERROR(L44/AA44,"N.A.")</f>
        <v>4145.395631648279</v>
      </c>
      <c r="AQ44" s="49"/>
      <c r="AR44" s="17">
        <f>IFERROR(N44/AC44, "N.A.")</f>
        <v>4145.395631648279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32:M32"/>
    <mergeCell ref="L44:M44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20:M20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5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6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7">
        <v>46003</v>
      </c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4490494</v>
      </c>
      <c r="C15" s="2"/>
      <c r="D15" s="2">
        <v>2402540.0000000005</v>
      </c>
      <c r="E15" s="2"/>
      <c r="F15" s="2">
        <v>3373865</v>
      </c>
      <c r="G15" s="2"/>
      <c r="H15" s="2">
        <v>8148325.9999999972</v>
      </c>
      <c r="I15" s="2"/>
      <c r="J15" s="2">
        <v>0</v>
      </c>
      <c r="K15" s="2"/>
      <c r="L15" s="1">
        <f t="shared" ref="L15:M18" si="0">B15+D15+F15+H15+J15</f>
        <v>18415224.999999996</v>
      </c>
      <c r="M15" s="12">
        <f t="shared" si="0"/>
        <v>0</v>
      </c>
      <c r="N15" s="13">
        <f>L15+M15</f>
        <v>18415224.999999996</v>
      </c>
      <c r="P15" s="3" t="s">
        <v>12</v>
      </c>
      <c r="Q15" s="2">
        <v>1075</v>
      </c>
      <c r="R15" s="2">
        <v>0</v>
      </c>
      <c r="S15" s="2">
        <v>448</v>
      </c>
      <c r="T15" s="2">
        <v>0</v>
      </c>
      <c r="U15" s="2">
        <v>569</v>
      </c>
      <c r="V15" s="2">
        <v>0</v>
      </c>
      <c r="W15" s="2">
        <v>3040</v>
      </c>
      <c r="X15" s="2">
        <v>0</v>
      </c>
      <c r="Y15" s="2">
        <v>998</v>
      </c>
      <c r="Z15" s="2">
        <v>0</v>
      </c>
      <c r="AA15" s="1">
        <f t="shared" ref="AA15:AB18" si="1">Q15+S15+U15+W15+Y15</f>
        <v>6130</v>
      </c>
      <c r="AB15" s="12">
        <f t="shared" si="1"/>
        <v>0</v>
      </c>
      <c r="AC15" s="13">
        <f>AA15+AB15</f>
        <v>6130</v>
      </c>
      <c r="AE15" s="3" t="s">
        <v>12</v>
      </c>
      <c r="AF15" s="2">
        <f t="shared" ref="AF15:AR18" si="2">IFERROR(B15/Q15, "N.A.")</f>
        <v>4177.2037209302325</v>
      </c>
      <c r="AG15" s="2" t="str">
        <f t="shared" si="2"/>
        <v>N.A.</v>
      </c>
      <c r="AH15" s="2">
        <f t="shared" si="2"/>
        <v>5362.8125000000009</v>
      </c>
      <c r="AI15" s="2" t="str">
        <f t="shared" si="2"/>
        <v>N.A.</v>
      </c>
      <c r="AJ15" s="2">
        <f t="shared" si="2"/>
        <v>5929.463971880492</v>
      </c>
      <c r="AK15" s="2" t="str">
        <f t="shared" si="2"/>
        <v>N.A.</v>
      </c>
      <c r="AL15" s="2">
        <f t="shared" si="2"/>
        <v>2680.3703947368413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3004.1150081566061</v>
      </c>
      <c r="AQ15" s="16" t="str">
        <f t="shared" si="2"/>
        <v>N.A.</v>
      </c>
      <c r="AR15" s="13">
        <f t="shared" si="2"/>
        <v>3004.1150081566061</v>
      </c>
    </row>
    <row r="16" spans="1:44" ht="15" customHeight="1" thickBot="1" x14ac:dyDescent="0.3">
      <c r="A16" s="3" t="s">
        <v>13</v>
      </c>
      <c r="B16" s="2">
        <v>331700.00000000006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331700.00000000006</v>
      </c>
      <c r="M16" s="12">
        <f t="shared" si="0"/>
        <v>0</v>
      </c>
      <c r="N16" s="13">
        <f>L16+M16</f>
        <v>331700.00000000006</v>
      </c>
      <c r="P16" s="3" t="s">
        <v>13</v>
      </c>
      <c r="Q16" s="2">
        <v>240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240</v>
      </c>
      <c r="AB16" s="12">
        <f t="shared" si="1"/>
        <v>0</v>
      </c>
      <c r="AC16" s="13">
        <f>AA16+AB16</f>
        <v>240</v>
      </c>
      <c r="AE16" s="3" t="s">
        <v>13</v>
      </c>
      <c r="AF16" s="2">
        <f t="shared" si="2"/>
        <v>1382.0833333333335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1382.0833333333335</v>
      </c>
      <c r="AQ16" s="16" t="str">
        <f t="shared" si="2"/>
        <v>N.A.</v>
      </c>
      <c r="AR16" s="13">
        <f t="shared" si="2"/>
        <v>1382.0833333333335</v>
      </c>
    </row>
    <row r="17" spans="1:44" ht="15" customHeight="1" thickBot="1" x14ac:dyDescent="0.3">
      <c r="A17" s="3" t="s">
        <v>14</v>
      </c>
      <c r="B17" s="2">
        <v>11384834.999999998</v>
      </c>
      <c r="C17" s="2">
        <v>29735187.999999985</v>
      </c>
      <c r="D17" s="2">
        <v>1434265</v>
      </c>
      <c r="E17" s="2"/>
      <c r="F17" s="2"/>
      <c r="G17" s="2">
        <v>0</v>
      </c>
      <c r="H17" s="2"/>
      <c r="I17" s="2">
        <v>1039249.9999999999</v>
      </c>
      <c r="J17" s="2">
        <v>0</v>
      </c>
      <c r="K17" s="2"/>
      <c r="L17" s="1">
        <f t="shared" si="0"/>
        <v>12819099.999999998</v>
      </c>
      <c r="M17" s="12">
        <f t="shared" si="0"/>
        <v>30774437.999999985</v>
      </c>
      <c r="N17" s="13">
        <f>L17+M17</f>
        <v>43593537.999999985</v>
      </c>
      <c r="P17" s="3" t="s">
        <v>14</v>
      </c>
      <c r="Q17" s="2">
        <v>2545</v>
      </c>
      <c r="R17" s="2">
        <v>5822</v>
      </c>
      <c r="S17" s="2">
        <v>433</v>
      </c>
      <c r="T17" s="2">
        <v>0</v>
      </c>
      <c r="U17" s="2">
        <v>0</v>
      </c>
      <c r="V17" s="2">
        <v>127</v>
      </c>
      <c r="W17" s="2">
        <v>0</v>
      </c>
      <c r="X17" s="2">
        <v>597</v>
      </c>
      <c r="Y17" s="2">
        <v>955</v>
      </c>
      <c r="Z17" s="2">
        <v>0</v>
      </c>
      <c r="AA17" s="1">
        <f t="shared" si="1"/>
        <v>3933</v>
      </c>
      <c r="AB17" s="12">
        <f t="shared" si="1"/>
        <v>6546</v>
      </c>
      <c r="AC17" s="13">
        <f>AA17+AB17</f>
        <v>10479</v>
      </c>
      <c r="AE17" s="3" t="s">
        <v>14</v>
      </c>
      <c r="AF17" s="2">
        <f t="shared" si="2"/>
        <v>4473.4125736738697</v>
      </c>
      <c r="AG17" s="2">
        <f t="shared" si="2"/>
        <v>5107.3837169357585</v>
      </c>
      <c r="AH17" s="2">
        <f t="shared" si="2"/>
        <v>3312.3903002309471</v>
      </c>
      <c r="AI17" s="2" t="str">
        <f t="shared" si="2"/>
        <v>N.A.</v>
      </c>
      <c r="AJ17" s="2" t="str">
        <f t="shared" si="2"/>
        <v>N.A.</v>
      </c>
      <c r="AK17" s="2">
        <f t="shared" si="2"/>
        <v>0</v>
      </c>
      <c r="AL17" s="2" t="str">
        <f t="shared" si="2"/>
        <v>N.A.</v>
      </c>
      <c r="AM17" s="2">
        <f t="shared" si="2"/>
        <v>1740.7872696817419</v>
      </c>
      <c r="AN17" s="2">
        <f t="shared" si="2"/>
        <v>0</v>
      </c>
      <c r="AO17" s="2" t="str">
        <f t="shared" si="2"/>
        <v>N.A.</v>
      </c>
      <c r="AP17" s="15">
        <f t="shared" si="2"/>
        <v>3259.3694380879729</v>
      </c>
      <c r="AQ17" s="16">
        <f t="shared" si="2"/>
        <v>4701.2584784601258</v>
      </c>
      <c r="AR17" s="13">
        <f t="shared" si="2"/>
        <v>4160.0856951999222</v>
      </c>
    </row>
    <row r="18" spans="1:44" ht="15" customHeight="1" thickBot="1" x14ac:dyDescent="0.3">
      <c r="A18" s="3" t="s">
        <v>15</v>
      </c>
      <c r="B18" s="2">
        <v>205620</v>
      </c>
      <c r="C18" s="2">
        <v>461160</v>
      </c>
      <c r="D18" s="2">
        <v>711200</v>
      </c>
      <c r="E18" s="2"/>
      <c r="F18" s="2"/>
      <c r="G18" s="2">
        <v>177800.00000000003</v>
      </c>
      <c r="H18" s="2">
        <v>749848</v>
      </c>
      <c r="I18" s="2"/>
      <c r="J18" s="2">
        <v>0</v>
      </c>
      <c r="K18" s="2"/>
      <c r="L18" s="1">
        <f t="shared" si="0"/>
        <v>1666668</v>
      </c>
      <c r="M18" s="12">
        <f t="shared" si="0"/>
        <v>638960</v>
      </c>
      <c r="N18" s="13">
        <f>L18+M18</f>
        <v>2305628</v>
      </c>
      <c r="P18" s="3" t="s">
        <v>15</v>
      </c>
      <c r="Q18" s="2">
        <v>138</v>
      </c>
      <c r="R18" s="2">
        <v>183</v>
      </c>
      <c r="S18" s="2">
        <v>127</v>
      </c>
      <c r="T18" s="2">
        <v>0</v>
      </c>
      <c r="U18" s="2">
        <v>0</v>
      </c>
      <c r="V18" s="2">
        <v>206</v>
      </c>
      <c r="W18" s="2">
        <v>4206</v>
      </c>
      <c r="X18" s="2">
        <v>0</v>
      </c>
      <c r="Y18" s="2">
        <v>959</v>
      </c>
      <c r="Z18" s="2">
        <v>0</v>
      </c>
      <c r="AA18" s="1">
        <f t="shared" si="1"/>
        <v>5430</v>
      </c>
      <c r="AB18" s="12">
        <f t="shared" si="1"/>
        <v>389</v>
      </c>
      <c r="AC18" s="18">
        <f>AA18+AB18</f>
        <v>5819</v>
      </c>
      <c r="AE18" s="3" t="s">
        <v>15</v>
      </c>
      <c r="AF18" s="2">
        <f t="shared" si="2"/>
        <v>1490</v>
      </c>
      <c r="AG18" s="2">
        <f t="shared" si="2"/>
        <v>2520</v>
      </c>
      <c r="AH18" s="2">
        <f t="shared" si="2"/>
        <v>5600</v>
      </c>
      <c r="AI18" s="2" t="str">
        <f t="shared" si="2"/>
        <v>N.A.</v>
      </c>
      <c r="AJ18" s="2" t="str">
        <f t="shared" si="2"/>
        <v>N.A.</v>
      </c>
      <c r="AK18" s="2">
        <f t="shared" si="2"/>
        <v>863.10679611650505</v>
      </c>
      <c r="AL18" s="2">
        <f t="shared" si="2"/>
        <v>178.28055159296244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306.93701657458564</v>
      </c>
      <c r="AQ18" s="16">
        <f t="shared" si="2"/>
        <v>1642.5706940874036</v>
      </c>
      <c r="AR18" s="13">
        <f t="shared" si="2"/>
        <v>396.22409348685341</v>
      </c>
    </row>
    <row r="19" spans="1:44" ht="15" customHeight="1" thickBot="1" x14ac:dyDescent="0.3">
      <c r="A19" s="4" t="s">
        <v>16</v>
      </c>
      <c r="B19" s="2">
        <v>16412648.999999998</v>
      </c>
      <c r="C19" s="2">
        <v>30196348.000000011</v>
      </c>
      <c r="D19" s="2">
        <v>4548005</v>
      </c>
      <c r="E19" s="2"/>
      <c r="F19" s="2">
        <v>3373865</v>
      </c>
      <c r="G19" s="2">
        <v>177800.00000000003</v>
      </c>
      <c r="H19" s="2">
        <v>8898173.9999999963</v>
      </c>
      <c r="I19" s="2">
        <v>1039249.9999999999</v>
      </c>
      <c r="J19" s="2">
        <v>0</v>
      </c>
      <c r="K19" s="2"/>
      <c r="L19" s="1">
        <f t="shared" ref="L19" si="3">B19+D19+F19+H19+J19</f>
        <v>33232692.999999996</v>
      </c>
      <c r="M19" s="12">
        <f t="shared" ref="M19" si="4">C19+E19+G19+I19+K19</f>
        <v>31413398.000000011</v>
      </c>
      <c r="N19" s="18">
        <f>L19+M19</f>
        <v>64646091.000000007</v>
      </c>
      <c r="P19" s="4" t="s">
        <v>16</v>
      </c>
      <c r="Q19" s="2">
        <v>3998</v>
      </c>
      <c r="R19" s="2">
        <v>6005</v>
      </c>
      <c r="S19" s="2">
        <v>1008</v>
      </c>
      <c r="T19" s="2">
        <v>0</v>
      </c>
      <c r="U19" s="2">
        <v>569</v>
      </c>
      <c r="V19" s="2">
        <v>333</v>
      </c>
      <c r="W19" s="2">
        <v>7246</v>
      </c>
      <c r="X19" s="2">
        <v>597</v>
      </c>
      <c r="Y19" s="2">
        <v>2912</v>
      </c>
      <c r="Z19" s="2">
        <v>0</v>
      </c>
      <c r="AA19" s="1">
        <f t="shared" ref="AA19" si="5">Q19+S19+U19+W19+Y19</f>
        <v>15733</v>
      </c>
      <c r="AB19" s="12">
        <f t="shared" ref="AB19" si="6">R19+T19+V19+X19+Z19</f>
        <v>6935</v>
      </c>
      <c r="AC19" s="13">
        <f>AA19+AB19</f>
        <v>22668</v>
      </c>
      <c r="AE19" s="4" t="s">
        <v>16</v>
      </c>
      <c r="AF19" s="2">
        <f t="shared" ref="AF19:AO19" si="7">IFERROR(B19/Q19, "N.A.")</f>
        <v>4105.2148574287139</v>
      </c>
      <c r="AG19" s="2">
        <f t="shared" si="7"/>
        <v>5028.5342214821003</v>
      </c>
      <c r="AH19" s="2">
        <f t="shared" si="7"/>
        <v>4511.9097222222226</v>
      </c>
      <c r="AI19" s="2" t="str">
        <f t="shared" si="7"/>
        <v>N.A.</v>
      </c>
      <c r="AJ19" s="2">
        <f t="shared" si="7"/>
        <v>5929.463971880492</v>
      </c>
      <c r="AK19" s="2">
        <f t="shared" si="7"/>
        <v>533.93393393393399</v>
      </c>
      <c r="AL19" s="2">
        <f t="shared" si="7"/>
        <v>1228.0118686171675</v>
      </c>
      <c r="AM19" s="2">
        <f t="shared" si="7"/>
        <v>1740.7872696817419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2112.2921883938216</v>
      </c>
      <c r="AQ19" s="16">
        <f t="shared" ref="AQ19" si="9">IFERROR(M19/AB19, "N.A.")</f>
        <v>4529.6896899783724</v>
      </c>
      <c r="AR19" s="13">
        <f t="shared" ref="AR19" si="10">IFERROR(N19/AC19, "N.A.")</f>
        <v>2851.8656696664907</v>
      </c>
    </row>
    <row r="20" spans="1:44" ht="15" customHeight="1" thickBot="1" x14ac:dyDescent="0.3">
      <c r="A20" s="5" t="s">
        <v>0</v>
      </c>
      <c r="B20" s="46">
        <f>B19+C19</f>
        <v>46608997.000000007</v>
      </c>
      <c r="C20" s="47"/>
      <c r="D20" s="46">
        <f>D19+E19</f>
        <v>4548005</v>
      </c>
      <c r="E20" s="47"/>
      <c r="F20" s="46">
        <f>F19+G19</f>
        <v>3551665</v>
      </c>
      <c r="G20" s="47"/>
      <c r="H20" s="46">
        <f>H19+I19</f>
        <v>9937423.9999999963</v>
      </c>
      <c r="I20" s="47"/>
      <c r="J20" s="46">
        <f>J19+K19</f>
        <v>0</v>
      </c>
      <c r="K20" s="47"/>
      <c r="L20" s="46">
        <f>L19+M19</f>
        <v>64646091.000000007</v>
      </c>
      <c r="M20" s="50"/>
      <c r="N20" s="19">
        <f>B20+D20+F20+H20+J20</f>
        <v>64646091</v>
      </c>
      <c r="P20" s="5" t="s">
        <v>0</v>
      </c>
      <c r="Q20" s="46">
        <f>Q19+R19</f>
        <v>10003</v>
      </c>
      <c r="R20" s="47"/>
      <c r="S20" s="46">
        <f>S19+T19</f>
        <v>1008</v>
      </c>
      <c r="T20" s="47"/>
      <c r="U20" s="46">
        <f>U19+V19</f>
        <v>902</v>
      </c>
      <c r="V20" s="47"/>
      <c r="W20" s="46">
        <f>W19+X19</f>
        <v>7843</v>
      </c>
      <c r="X20" s="47"/>
      <c r="Y20" s="46">
        <f>Y19+Z19</f>
        <v>2912</v>
      </c>
      <c r="Z20" s="47"/>
      <c r="AA20" s="46">
        <f>AA19+AB19</f>
        <v>22668</v>
      </c>
      <c r="AB20" s="47"/>
      <c r="AC20" s="20">
        <f>Q20+S20+U20+W20+Y20</f>
        <v>22668</v>
      </c>
      <c r="AE20" s="5" t="s">
        <v>0</v>
      </c>
      <c r="AF20" s="48">
        <f>IFERROR(B20/Q20,"N.A.")</f>
        <v>4659.501849445167</v>
      </c>
      <c r="AG20" s="49"/>
      <c r="AH20" s="48">
        <f>IFERROR(D20/S20,"N.A.")</f>
        <v>4511.9097222222226</v>
      </c>
      <c r="AI20" s="49"/>
      <c r="AJ20" s="48">
        <f>IFERROR(F20/U20,"N.A.")</f>
        <v>3937.5443458980044</v>
      </c>
      <c r="AK20" s="49"/>
      <c r="AL20" s="48">
        <f>IFERROR(H20/W20,"N.A.")</f>
        <v>1267.0437332653316</v>
      </c>
      <c r="AM20" s="49"/>
      <c r="AN20" s="48">
        <f>IFERROR(J20/Y20,"N.A.")</f>
        <v>0</v>
      </c>
      <c r="AO20" s="49"/>
      <c r="AP20" s="48">
        <f>IFERROR(L20/AA20,"N.A.")</f>
        <v>2851.8656696664907</v>
      </c>
      <c r="AQ20" s="49"/>
      <c r="AR20" s="17">
        <f>IFERROR(N20/AC20, "N.A.")</f>
        <v>2851.8656696664902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4087594</v>
      </c>
      <c r="C27" s="2"/>
      <c r="D27" s="2">
        <v>2402540.0000000005</v>
      </c>
      <c r="E27" s="2"/>
      <c r="F27" s="2">
        <v>2806290</v>
      </c>
      <c r="G27" s="2"/>
      <c r="H27" s="2">
        <v>1666399.9999999998</v>
      </c>
      <c r="I27" s="2"/>
      <c r="J27" s="2">
        <v>0</v>
      </c>
      <c r="K27" s="2"/>
      <c r="L27" s="1">
        <f t="shared" ref="L27:M30" si="11">B27+D27+F27+H27+J27</f>
        <v>10962824</v>
      </c>
      <c r="M27" s="12">
        <f t="shared" si="11"/>
        <v>0</v>
      </c>
      <c r="N27" s="13">
        <f>L27+M27</f>
        <v>10962824</v>
      </c>
      <c r="P27" s="3" t="s">
        <v>12</v>
      </c>
      <c r="Q27" s="2">
        <v>917</v>
      </c>
      <c r="R27" s="2">
        <v>0</v>
      </c>
      <c r="S27" s="2">
        <v>448</v>
      </c>
      <c r="T27" s="2">
        <v>0</v>
      </c>
      <c r="U27" s="2">
        <v>363</v>
      </c>
      <c r="V27" s="2">
        <v>0</v>
      </c>
      <c r="W27" s="2">
        <v>697</v>
      </c>
      <c r="X27" s="2">
        <v>0</v>
      </c>
      <c r="Y27" s="2">
        <v>325</v>
      </c>
      <c r="Z27" s="2">
        <v>0</v>
      </c>
      <c r="AA27" s="1">
        <f t="shared" ref="AA27:AB30" si="12">Q27+S27+U27+W27+Y27</f>
        <v>2750</v>
      </c>
      <c r="AB27" s="12">
        <f t="shared" si="12"/>
        <v>0</v>
      </c>
      <c r="AC27" s="13">
        <f>AA27+AB27</f>
        <v>2750</v>
      </c>
      <c r="AE27" s="3" t="s">
        <v>12</v>
      </c>
      <c r="AF27" s="2">
        <f t="shared" ref="AF27:AR30" si="13">IFERROR(B27/Q27, "N.A.")</f>
        <v>4457.5725190839694</v>
      </c>
      <c r="AG27" s="2" t="str">
        <f t="shared" si="13"/>
        <v>N.A.</v>
      </c>
      <c r="AH27" s="2">
        <f t="shared" si="13"/>
        <v>5362.8125000000009</v>
      </c>
      <c r="AI27" s="2" t="str">
        <f t="shared" si="13"/>
        <v>N.A.</v>
      </c>
      <c r="AJ27" s="2">
        <f t="shared" si="13"/>
        <v>7730.8264462809921</v>
      </c>
      <c r="AK27" s="2" t="str">
        <f t="shared" si="13"/>
        <v>N.A.</v>
      </c>
      <c r="AL27" s="2">
        <f t="shared" si="13"/>
        <v>2390.8177905308462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3986.4814545454547</v>
      </c>
      <c r="AQ27" s="16" t="str">
        <f t="shared" si="13"/>
        <v>N.A.</v>
      </c>
      <c r="AR27" s="13">
        <f t="shared" si="13"/>
        <v>3986.4814545454547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7571719.9999999981</v>
      </c>
      <c r="C29" s="2">
        <v>17436845.000000004</v>
      </c>
      <c r="D29" s="2">
        <v>888165</v>
      </c>
      <c r="E29" s="2"/>
      <c r="F29" s="2"/>
      <c r="G29" s="2"/>
      <c r="H29" s="2"/>
      <c r="I29" s="2">
        <v>239000</v>
      </c>
      <c r="J29" s="2">
        <v>0</v>
      </c>
      <c r="K29" s="2"/>
      <c r="L29" s="1">
        <f t="shared" si="11"/>
        <v>8459884.9999999981</v>
      </c>
      <c r="M29" s="12">
        <f t="shared" si="11"/>
        <v>17675845.000000004</v>
      </c>
      <c r="N29" s="13">
        <f>L29+M29</f>
        <v>26135730</v>
      </c>
      <c r="P29" s="3" t="s">
        <v>14</v>
      </c>
      <c r="Q29" s="2">
        <v>1227</v>
      </c>
      <c r="R29" s="2">
        <v>3359</v>
      </c>
      <c r="S29" s="2">
        <v>306</v>
      </c>
      <c r="T29" s="2">
        <v>0</v>
      </c>
      <c r="U29" s="2">
        <v>0</v>
      </c>
      <c r="V29" s="2">
        <v>0</v>
      </c>
      <c r="W29" s="2">
        <v>0</v>
      </c>
      <c r="X29" s="2">
        <v>171</v>
      </c>
      <c r="Y29" s="2">
        <v>553</v>
      </c>
      <c r="Z29" s="2">
        <v>0</v>
      </c>
      <c r="AA29" s="1">
        <f t="shared" si="12"/>
        <v>2086</v>
      </c>
      <c r="AB29" s="12">
        <f t="shared" si="12"/>
        <v>3530</v>
      </c>
      <c r="AC29" s="13">
        <f>AA29+AB29</f>
        <v>5616</v>
      </c>
      <c r="AE29" s="3" t="s">
        <v>14</v>
      </c>
      <c r="AF29" s="2">
        <f t="shared" si="13"/>
        <v>6170.9209453952717</v>
      </c>
      <c r="AG29" s="2">
        <f t="shared" si="13"/>
        <v>5191.0821673117007</v>
      </c>
      <c r="AH29" s="2">
        <f t="shared" si="13"/>
        <v>2902.5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>
        <f t="shared" si="13"/>
        <v>1397.6608187134502</v>
      </c>
      <c r="AN29" s="2">
        <f t="shared" si="13"/>
        <v>0</v>
      </c>
      <c r="AO29" s="2" t="str">
        <f t="shared" si="13"/>
        <v>N.A.</v>
      </c>
      <c r="AP29" s="15">
        <f t="shared" si="13"/>
        <v>4055.5536912751668</v>
      </c>
      <c r="AQ29" s="16">
        <f t="shared" si="13"/>
        <v>5007.3215297450433</v>
      </c>
      <c r="AR29" s="13">
        <f t="shared" si="13"/>
        <v>4653.7980769230771</v>
      </c>
    </row>
    <row r="30" spans="1:44" ht="15" customHeight="1" thickBot="1" x14ac:dyDescent="0.3">
      <c r="A30" s="3" t="s">
        <v>15</v>
      </c>
      <c r="B30" s="2">
        <v>205620</v>
      </c>
      <c r="C30" s="2">
        <v>265080</v>
      </c>
      <c r="D30" s="2">
        <v>711200</v>
      </c>
      <c r="E30" s="2"/>
      <c r="F30" s="2"/>
      <c r="G30" s="2">
        <v>177800.00000000003</v>
      </c>
      <c r="H30" s="2">
        <v>461107</v>
      </c>
      <c r="I30" s="2"/>
      <c r="J30" s="2">
        <v>0</v>
      </c>
      <c r="K30" s="2"/>
      <c r="L30" s="1">
        <f t="shared" si="11"/>
        <v>1377927</v>
      </c>
      <c r="M30" s="12">
        <f t="shared" si="11"/>
        <v>442880</v>
      </c>
      <c r="N30" s="13">
        <f>L30+M30</f>
        <v>1820807</v>
      </c>
      <c r="P30" s="3" t="s">
        <v>15</v>
      </c>
      <c r="Q30" s="2">
        <v>138</v>
      </c>
      <c r="R30" s="2">
        <v>126</v>
      </c>
      <c r="S30" s="2">
        <v>127</v>
      </c>
      <c r="T30" s="2">
        <v>0</v>
      </c>
      <c r="U30" s="2">
        <v>0</v>
      </c>
      <c r="V30" s="2">
        <v>206</v>
      </c>
      <c r="W30" s="2">
        <v>3990</v>
      </c>
      <c r="X30" s="2">
        <v>0</v>
      </c>
      <c r="Y30" s="2">
        <v>890</v>
      </c>
      <c r="Z30" s="2">
        <v>0</v>
      </c>
      <c r="AA30" s="1">
        <f t="shared" si="12"/>
        <v>5145</v>
      </c>
      <c r="AB30" s="12">
        <f t="shared" si="12"/>
        <v>332</v>
      </c>
      <c r="AC30" s="18">
        <f>AA30+AB30</f>
        <v>5477</v>
      </c>
      <c r="AE30" s="3" t="s">
        <v>15</v>
      </c>
      <c r="AF30" s="2">
        <f t="shared" si="13"/>
        <v>1490</v>
      </c>
      <c r="AG30" s="2">
        <f t="shared" si="13"/>
        <v>2103.8095238095239</v>
      </c>
      <c r="AH30" s="2">
        <f t="shared" si="13"/>
        <v>5600</v>
      </c>
      <c r="AI30" s="2" t="str">
        <f t="shared" si="13"/>
        <v>N.A.</v>
      </c>
      <c r="AJ30" s="2" t="str">
        <f t="shared" si="13"/>
        <v>N.A.</v>
      </c>
      <c r="AK30" s="2">
        <f t="shared" si="13"/>
        <v>863.10679611650505</v>
      </c>
      <c r="AL30" s="2">
        <f t="shared" si="13"/>
        <v>115.565664160401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267.81865889212827</v>
      </c>
      <c r="AQ30" s="16">
        <f t="shared" si="13"/>
        <v>1333.9759036144578</v>
      </c>
      <c r="AR30" s="13">
        <f t="shared" si="13"/>
        <v>332.44604710607996</v>
      </c>
    </row>
    <row r="31" spans="1:44" ht="15" customHeight="1" thickBot="1" x14ac:dyDescent="0.3">
      <c r="A31" s="4" t="s">
        <v>16</v>
      </c>
      <c r="B31" s="2">
        <v>11864933.999999998</v>
      </c>
      <c r="C31" s="2">
        <v>17701925</v>
      </c>
      <c r="D31" s="2">
        <v>4001904.9999999995</v>
      </c>
      <c r="E31" s="2"/>
      <c r="F31" s="2">
        <v>2806290</v>
      </c>
      <c r="G31" s="2">
        <v>177800.00000000003</v>
      </c>
      <c r="H31" s="2">
        <v>2127507</v>
      </c>
      <c r="I31" s="2">
        <v>239000</v>
      </c>
      <c r="J31" s="2">
        <v>0</v>
      </c>
      <c r="K31" s="2"/>
      <c r="L31" s="1">
        <f t="shared" ref="L31" si="14">B31+D31+F31+H31+J31</f>
        <v>20800636</v>
      </c>
      <c r="M31" s="12">
        <f t="shared" ref="M31" si="15">C31+E31+G31+I31+K31</f>
        <v>18118725</v>
      </c>
      <c r="N31" s="18">
        <f>L31+M31</f>
        <v>38919361</v>
      </c>
      <c r="P31" s="4" t="s">
        <v>16</v>
      </c>
      <c r="Q31" s="2">
        <v>2282</v>
      </c>
      <c r="R31" s="2">
        <v>3485</v>
      </c>
      <c r="S31" s="2">
        <v>881</v>
      </c>
      <c r="T31" s="2">
        <v>0</v>
      </c>
      <c r="U31" s="2">
        <v>363</v>
      </c>
      <c r="V31" s="2">
        <v>206</v>
      </c>
      <c r="W31" s="2">
        <v>4687</v>
      </c>
      <c r="X31" s="2">
        <v>171</v>
      </c>
      <c r="Y31" s="2">
        <v>1768</v>
      </c>
      <c r="Z31" s="2">
        <v>0</v>
      </c>
      <c r="AA31" s="1">
        <f t="shared" ref="AA31" si="16">Q31+S31+U31+W31+Y31</f>
        <v>9981</v>
      </c>
      <c r="AB31" s="12">
        <f t="shared" ref="AB31" si="17">R31+T31+V31+X31+Z31</f>
        <v>3862</v>
      </c>
      <c r="AC31" s="13">
        <f>AA31+AB31</f>
        <v>13843</v>
      </c>
      <c r="AE31" s="4" t="s">
        <v>16</v>
      </c>
      <c r="AF31" s="2">
        <f t="shared" ref="AF31:AO31" si="18">IFERROR(B31/Q31, "N.A.")</f>
        <v>5199.3575810692364</v>
      </c>
      <c r="AG31" s="2">
        <f t="shared" si="18"/>
        <v>5079.4619799139164</v>
      </c>
      <c r="AH31" s="2">
        <f t="shared" si="18"/>
        <v>4542.4574347332573</v>
      </c>
      <c r="AI31" s="2" t="str">
        <f t="shared" si="18"/>
        <v>N.A.</v>
      </c>
      <c r="AJ31" s="2">
        <f t="shared" si="18"/>
        <v>7730.8264462809921</v>
      </c>
      <c r="AK31" s="2">
        <f t="shared" si="18"/>
        <v>863.10679611650505</v>
      </c>
      <c r="AL31" s="2">
        <f t="shared" si="18"/>
        <v>453.91657776829527</v>
      </c>
      <c r="AM31" s="2">
        <f t="shared" si="18"/>
        <v>1397.6608187134502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2084.0232441639114</v>
      </c>
      <c r="AQ31" s="16">
        <f t="shared" ref="AQ31" si="20">IFERROR(M31/AB31, "N.A.")</f>
        <v>4691.539357845676</v>
      </c>
      <c r="AR31" s="13">
        <f t="shared" ref="AR31" si="21">IFERROR(N31/AC31, "N.A.")</f>
        <v>2811.483132269017</v>
      </c>
    </row>
    <row r="32" spans="1:44" ht="15" customHeight="1" thickBot="1" x14ac:dyDescent="0.3">
      <c r="A32" s="5" t="s">
        <v>0</v>
      </c>
      <c r="B32" s="46">
        <f>B31+C31</f>
        <v>29566859</v>
      </c>
      <c r="C32" s="47"/>
      <c r="D32" s="46">
        <f>D31+E31</f>
        <v>4001904.9999999995</v>
      </c>
      <c r="E32" s="47"/>
      <c r="F32" s="46">
        <f>F31+G31</f>
        <v>2984090</v>
      </c>
      <c r="G32" s="47"/>
      <c r="H32" s="46">
        <f>H31+I31</f>
        <v>2366507</v>
      </c>
      <c r="I32" s="47"/>
      <c r="J32" s="46">
        <f>J31+K31</f>
        <v>0</v>
      </c>
      <c r="K32" s="47"/>
      <c r="L32" s="46">
        <f>L31+M31</f>
        <v>38919361</v>
      </c>
      <c r="M32" s="50"/>
      <c r="N32" s="19">
        <f>B32+D32+F32+H32+J32</f>
        <v>38919361</v>
      </c>
      <c r="P32" s="5" t="s">
        <v>0</v>
      </c>
      <c r="Q32" s="46">
        <f>Q31+R31</f>
        <v>5767</v>
      </c>
      <c r="R32" s="47"/>
      <c r="S32" s="46">
        <f>S31+T31</f>
        <v>881</v>
      </c>
      <c r="T32" s="47"/>
      <c r="U32" s="46">
        <f>U31+V31</f>
        <v>569</v>
      </c>
      <c r="V32" s="47"/>
      <c r="W32" s="46">
        <f>W31+X31</f>
        <v>4858</v>
      </c>
      <c r="X32" s="47"/>
      <c r="Y32" s="46">
        <f>Y31+Z31</f>
        <v>1768</v>
      </c>
      <c r="Z32" s="47"/>
      <c r="AA32" s="46">
        <f>AA31+AB31</f>
        <v>13843</v>
      </c>
      <c r="AB32" s="47"/>
      <c r="AC32" s="20">
        <f>Q32+S32+U32+W32+Y32</f>
        <v>13843</v>
      </c>
      <c r="AE32" s="5" t="s">
        <v>0</v>
      </c>
      <c r="AF32" s="48">
        <f>IFERROR(B32/Q32,"N.A.")</f>
        <v>5126.9046297901859</v>
      </c>
      <c r="AG32" s="49"/>
      <c r="AH32" s="48">
        <f>IFERROR(D32/S32,"N.A.")</f>
        <v>4542.4574347332573</v>
      </c>
      <c r="AI32" s="49"/>
      <c r="AJ32" s="48">
        <f>IFERROR(F32/U32,"N.A.")</f>
        <v>5244.4463971880496</v>
      </c>
      <c r="AK32" s="49"/>
      <c r="AL32" s="48">
        <f>IFERROR(H32/W32,"N.A.")</f>
        <v>487.13606422396049</v>
      </c>
      <c r="AM32" s="49"/>
      <c r="AN32" s="48">
        <f>IFERROR(J32/Y32,"N.A.")</f>
        <v>0</v>
      </c>
      <c r="AO32" s="49"/>
      <c r="AP32" s="48">
        <f>IFERROR(L32/AA32,"N.A.")</f>
        <v>2811.483132269017</v>
      </c>
      <c r="AQ32" s="49"/>
      <c r="AR32" s="17">
        <f>IFERROR(N32/AC32, "N.A.")</f>
        <v>2811.483132269017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402900</v>
      </c>
      <c r="C39" s="2"/>
      <c r="D39" s="2"/>
      <c r="E39" s="2"/>
      <c r="F39" s="2">
        <v>567575</v>
      </c>
      <c r="G39" s="2"/>
      <c r="H39" s="2">
        <v>6481926.0000000009</v>
      </c>
      <c r="I39" s="2"/>
      <c r="J39" s="2">
        <v>0</v>
      </c>
      <c r="K39" s="2"/>
      <c r="L39" s="1">
        <f t="shared" ref="L39:M42" si="22">B39+D39+F39+H39+J39</f>
        <v>7452401.0000000009</v>
      </c>
      <c r="M39" s="12">
        <f t="shared" si="22"/>
        <v>0</v>
      </c>
      <c r="N39" s="13">
        <f>L39+M39</f>
        <v>7452401.0000000009</v>
      </c>
      <c r="P39" s="3" t="s">
        <v>12</v>
      </c>
      <c r="Q39" s="2">
        <v>158</v>
      </c>
      <c r="R39" s="2">
        <v>0</v>
      </c>
      <c r="S39" s="2">
        <v>0</v>
      </c>
      <c r="T39" s="2">
        <v>0</v>
      </c>
      <c r="U39" s="2">
        <v>206</v>
      </c>
      <c r="V39" s="2">
        <v>0</v>
      </c>
      <c r="W39" s="2">
        <v>2343</v>
      </c>
      <c r="X39" s="2">
        <v>0</v>
      </c>
      <c r="Y39" s="2">
        <v>673</v>
      </c>
      <c r="Z39" s="2">
        <v>0</v>
      </c>
      <c r="AA39" s="1">
        <f t="shared" ref="AA39:AB42" si="23">Q39+S39+U39+W39+Y39</f>
        <v>3380</v>
      </c>
      <c r="AB39" s="12">
        <f t="shared" si="23"/>
        <v>0</v>
      </c>
      <c r="AC39" s="13">
        <f>AA39+AB39</f>
        <v>3380</v>
      </c>
      <c r="AE39" s="3" t="s">
        <v>12</v>
      </c>
      <c r="AF39" s="2">
        <f t="shared" ref="AF39:AR42" si="24">IFERROR(B39/Q39, "N.A.")</f>
        <v>2550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2755.2184466019417</v>
      </c>
      <c r="AK39" s="2" t="str">
        <f t="shared" si="24"/>
        <v>N.A.</v>
      </c>
      <c r="AL39" s="2">
        <f t="shared" si="24"/>
        <v>2766.5070422535214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2204.8523668639054</v>
      </c>
      <c r="AQ39" s="16" t="str">
        <f t="shared" si="24"/>
        <v>N.A.</v>
      </c>
      <c r="AR39" s="13">
        <f t="shared" si="24"/>
        <v>2204.8523668639054</v>
      </c>
    </row>
    <row r="40" spans="1:44" ht="15" customHeight="1" thickBot="1" x14ac:dyDescent="0.3">
      <c r="A40" s="3" t="s">
        <v>13</v>
      </c>
      <c r="B40" s="2">
        <v>331700.00000000006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331700.00000000006</v>
      </c>
      <c r="M40" s="12">
        <f t="shared" si="22"/>
        <v>0</v>
      </c>
      <c r="N40" s="13">
        <f>L40+M40</f>
        <v>331700.00000000006</v>
      </c>
      <c r="P40" s="3" t="s">
        <v>13</v>
      </c>
      <c r="Q40" s="2">
        <v>240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240</v>
      </c>
      <c r="AB40" s="12">
        <f t="shared" si="23"/>
        <v>0</v>
      </c>
      <c r="AC40" s="13">
        <f>AA40+AB40</f>
        <v>240</v>
      </c>
      <c r="AE40" s="3" t="s">
        <v>13</v>
      </c>
      <c r="AF40" s="2">
        <f t="shared" si="24"/>
        <v>1382.0833333333335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1382.0833333333335</v>
      </c>
      <c r="AQ40" s="16" t="str">
        <f t="shared" si="24"/>
        <v>N.A.</v>
      </c>
      <c r="AR40" s="13">
        <f t="shared" si="24"/>
        <v>1382.0833333333335</v>
      </c>
    </row>
    <row r="41" spans="1:44" ht="15" customHeight="1" thickBot="1" x14ac:dyDescent="0.3">
      <c r="A41" s="3" t="s">
        <v>14</v>
      </c>
      <c r="B41" s="2">
        <v>3813114.9999999995</v>
      </c>
      <c r="C41" s="2">
        <v>12298342.999999998</v>
      </c>
      <c r="D41" s="2">
        <v>546100</v>
      </c>
      <c r="E41" s="2"/>
      <c r="F41" s="2"/>
      <c r="G41" s="2">
        <v>0</v>
      </c>
      <c r="H41" s="2"/>
      <c r="I41" s="2">
        <v>800249.99999999988</v>
      </c>
      <c r="J41" s="2">
        <v>0</v>
      </c>
      <c r="K41" s="2"/>
      <c r="L41" s="1">
        <f t="shared" si="22"/>
        <v>4359215</v>
      </c>
      <c r="M41" s="12">
        <f t="shared" si="22"/>
        <v>13098592.999999998</v>
      </c>
      <c r="N41" s="13">
        <f>L41+M41</f>
        <v>17457808</v>
      </c>
      <c r="P41" s="3" t="s">
        <v>14</v>
      </c>
      <c r="Q41" s="2">
        <v>1318</v>
      </c>
      <c r="R41" s="2">
        <v>2463</v>
      </c>
      <c r="S41" s="2">
        <v>127</v>
      </c>
      <c r="T41" s="2">
        <v>0</v>
      </c>
      <c r="U41" s="2">
        <v>0</v>
      </c>
      <c r="V41" s="2">
        <v>127</v>
      </c>
      <c r="W41" s="2">
        <v>0</v>
      </c>
      <c r="X41" s="2">
        <v>426</v>
      </c>
      <c r="Y41" s="2">
        <v>402</v>
      </c>
      <c r="Z41" s="2">
        <v>0</v>
      </c>
      <c r="AA41" s="1">
        <f t="shared" si="23"/>
        <v>1847</v>
      </c>
      <c r="AB41" s="12">
        <f t="shared" si="23"/>
        <v>3016</v>
      </c>
      <c r="AC41" s="13">
        <f>AA41+AB41</f>
        <v>4863</v>
      </c>
      <c r="AE41" s="3" t="s">
        <v>14</v>
      </c>
      <c r="AF41" s="2">
        <f t="shared" si="24"/>
        <v>2893.1069802731408</v>
      </c>
      <c r="AG41" s="2">
        <f t="shared" si="24"/>
        <v>4993.2371092164021</v>
      </c>
      <c r="AH41" s="2">
        <f t="shared" si="24"/>
        <v>4300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1878.5211267605632</v>
      </c>
      <c r="AN41" s="2">
        <f t="shared" si="24"/>
        <v>0</v>
      </c>
      <c r="AO41" s="2" t="str">
        <f t="shared" si="24"/>
        <v>N.A.</v>
      </c>
      <c r="AP41" s="15">
        <f t="shared" si="24"/>
        <v>2360.1597184623715</v>
      </c>
      <c r="AQ41" s="16">
        <f t="shared" si="24"/>
        <v>4343.034814323607</v>
      </c>
      <c r="AR41" s="13">
        <f t="shared" si="24"/>
        <v>3589.9255603536913</v>
      </c>
    </row>
    <row r="42" spans="1:44" ht="15" customHeight="1" thickBot="1" x14ac:dyDescent="0.3">
      <c r="A42" s="3" t="s">
        <v>15</v>
      </c>
      <c r="B42" s="2"/>
      <c r="C42" s="2">
        <v>196080</v>
      </c>
      <c r="D42" s="2"/>
      <c r="E42" s="2"/>
      <c r="F42" s="2"/>
      <c r="G42" s="2"/>
      <c r="H42" s="2">
        <v>288741</v>
      </c>
      <c r="I42" s="2"/>
      <c r="J42" s="2">
        <v>0</v>
      </c>
      <c r="K42" s="2"/>
      <c r="L42" s="1">
        <f t="shared" si="22"/>
        <v>288741</v>
      </c>
      <c r="M42" s="12">
        <f t="shared" si="22"/>
        <v>196080</v>
      </c>
      <c r="N42" s="13">
        <f>L42+M42</f>
        <v>484821</v>
      </c>
      <c r="P42" s="3" t="s">
        <v>15</v>
      </c>
      <c r="Q42" s="2">
        <v>0</v>
      </c>
      <c r="R42" s="2">
        <v>57</v>
      </c>
      <c r="S42" s="2">
        <v>0</v>
      </c>
      <c r="T42" s="2">
        <v>0</v>
      </c>
      <c r="U42" s="2">
        <v>0</v>
      </c>
      <c r="V42" s="2">
        <v>0</v>
      </c>
      <c r="W42" s="2">
        <v>216</v>
      </c>
      <c r="X42" s="2">
        <v>0</v>
      </c>
      <c r="Y42" s="2">
        <v>69</v>
      </c>
      <c r="Z42" s="2">
        <v>0</v>
      </c>
      <c r="AA42" s="1">
        <f t="shared" si="23"/>
        <v>285</v>
      </c>
      <c r="AB42" s="12">
        <f t="shared" si="23"/>
        <v>57</v>
      </c>
      <c r="AC42" s="13">
        <f>AA42+AB42</f>
        <v>342</v>
      </c>
      <c r="AE42" s="3" t="s">
        <v>15</v>
      </c>
      <c r="AF42" s="2" t="str">
        <f t="shared" si="24"/>
        <v>N.A.</v>
      </c>
      <c r="AG42" s="2">
        <f t="shared" si="24"/>
        <v>3440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1336.7638888888889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1013.1263157894737</v>
      </c>
      <c r="AQ42" s="16">
        <f t="shared" si="24"/>
        <v>3440</v>
      </c>
      <c r="AR42" s="13">
        <f t="shared" si="24"/>
        <v>1417.6052631578948</v>
      </c>
    </row>
    <row r="43" spans="1:44" ht="15" customHeight="1" thickBot="1" x14ac:dyDescent="0.3">
      <c r="A43" s="4" t="s">
        <v>16</v>
      </c>
      <c r="B43" s="2">
        <v>4547715.0000000009</v>
      </c>
      <c r="C43" s="2">
        <v>12494423</v>
      </c>
      <c r="D43" s="2">
        <v>546100</v>
      </c>
      <c r="E43" s="2"/>
      <c r="F43" s="2">
        <v>567575</v>
      </c>
      <c r="G43" s="2">
        <v>0</v>
      </c>
      <c r="H43" s="2">
        <v>6770667.0000000019</v>
      </c>
      <c r="I43" s="2">
        <v>800249.99999999988</v>
      </c>
      <c r="J43" s="2">
        <v>0</v>
      </c>
      <c r="K43" s="2"/>
      <c r="L43" s="1">
        <f t="shared" ref="L43" si="25">B43+D43+F43+H43+J43</f>
        <v>12432057.000000004</v>
      </c>
      <c r="M43" s="12">
        <f t="shared" ref="M43" si="26">C43+E43+G43+I43+K43</f>
        <v>13294673</v>
      </c>
      <c r="N43" s="18">
        <f>L43+M43</f>
        <v>25726730.000000004</v>
      </c>
      <c r="P43" s="4" t="s">
        <v>16</v>
      </c>
      <c r="Q43" s="2">
        <v>1716</v>
      </c>
      <c r="R43" s="2">
        <v>2520</v>
      </c>
      <c r="S43" s="2">
        <v>127</v>
      </c>
      <c r="T43" s="2">
        <v>0</v>
      </c>
      <c r="U43" s="2">
        <v>206</v>
      </c>
      <c r="V43" s="2">
        <v>127</v>
      </c>
      <c r="W43" s="2">
        <v>2559</v>
      </c>
      <c r="X43" s="2">
        <v>426</v>
      </c>
      <c r="Y43" s="2">
        <v>1144</v>
      </c>
      <c r="Z43" s="2">
        <v>0</v>
      </c>
      <c r="AA43" s="1">
        <f t="shared" ref="AA43" si="27">Q43+S43+U43+W43+Y43</f>
        <v>5752</v>
      </c>
      <c r="AB43" s="12">
        <f t="shared" ref="AB43" si="28">R43+T43+V43+X43+Z43</f>
        <v>3073</v>
      </c>
      <c r="AC43" s="18">
        <f>AA43+AB43</f>
        <v>8825</v>
      </c>
      <c r="AE43" s="4" t="s">
        <v>16</v>
      </c>
      <c r="AF43" s="2">
        <f t="shared" ref="AF43:AO43" si="29">IFERROR(B43/Q43, "N.A.")</f>
        <v>2650.1835664335672</v>
      </c>
      <c r="AG43" s="2">
        <f t="shared" si="29"/>
        <v>4958.1043650793654</v>
      </c>
      <c r="AH43" s="2">
        <f t="shared" si="29"/>
        <v>4300</v>
      </c>
      <c r="AI43" s="2" t="str">
        <f t="shared" si="29"/>
        <v>N.A.</v>
      </c>
      <c r="AJ43" s="2">
        <f t="shared" si="29"/>
        <v>2755.2184466019417</v>
      </c>
      <c r="AK43" s="2">
        <f t="shared" si="29"/>
        <v>0</v>
      </c>
      <c r="AL43" s="2">
        <f t="shared" si="29"/>
        <v>2645.8253223915599</v>
      </c>
      <c r="AM43" s="2">
        <f t="shared" si="29"/>
        <v>1878.5211267605632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2161.3450973574413</v>
      </c>
      <c r="AQ43" s="16">
        <f t="shared" ref="AQ43" si="31">IFERROR(M43/AB43, "N.A.")</f>
        <v>4326.2847380410021</v>
      </c>
      <c r="AR43" s="13">
        <f t="shared" ref="AR43" si="32">IFERROR(N43/AC43, "N.A.")</f>
        <v>2915.2101983002835</v>
      </c>
    </row>
    <row r="44" spans="1:44" ht="15" customHeight="1" thickBot="1" x14ac:dyDescent="0.3">
      <c r="A44" s="5" t="s">
        <v>0</v>
      </c>
      <c r="B44" s="46">
        <f>B43+C43</f>
        <v>17042138</v>
      </c>
      <c r="C44" s="47"/>
      <c r="D44" s="46">
        <f>D43+E43</f>
        <v>546100</v>
      </c>
      <c r="E44" s="47"/>
      <c r="F44" s="46">
        <f>F43+G43</f>
        <v>567575</v>
      </c>
      <c r="G44" s="47"/>
      <c r="H44" s="46">
        <f>H43+I43</f>
        <v>7570917.0000000019</v>
      </c>
      <c r="I44" s="47"/>
      <c r="J44" s="46">
        <f>J43+K43</f>
        <v>0</v>
      </c>
      <c r="K44" s="47"/>
      <c r="L44" s="46">
        <f>L43+M43</f>
        <v>25726730.000000004</v>
      </c>
      <c r="M44" s="50"/>
      <c r="N44" s="19">
        <f>B44+D44+F44+H44+J44</f>
        <v>25726730</v>
      </c>
      <c r="P44" s="5" t="s">
        <v>0</v>
      </c>
      <c r="Q44" s="46">
        <f>Q43+R43</f>
        <v>4236</v>
      </c>
      <c r="R44" s="47"/>
      <c r="S44" s="46">
        <f>S43+T43</f>
        <v>127</v>
      </c>
      <c r="T44" s="47"/>
      <c r="U44" s="46">
        <f>U43+V43</f>
        <v>333</v>
      </c>
      <c r="V44" s="47"/>
      <c r="W44" s="46">
        <f>W43+X43</f>
        <v>2985</v>
      </c>
      <c r="X44" s="47"/>
      <c r="Y44" s="46">
        <f>Y43+Z43</f>
        <v>1144</v>
      </c>
      <c r="Z44" s="47"/>
      <c r="AA44" s="46">
        <f>AA43+AB43</f>
        <v>8825</v>
      </c>
      <c r="AB44" s="50"/>
      <c r="AC44" s="19">
        <f>Q44+S44+U44+W44+Y44</f>
        <v>8825</v>
      </c>
      <c r="AE44" s="5" t="s">
        <v>0</v>
      </c>
      <c r="AF44" s="48">
        <f>IFERROR(B44/Q44,"N.A.")</f>
        <v>4023.1676109537298</v>
      </c>
      <c r="AG44" s="49"/>
      <c r="AH44" s="48">
        <f>IFERROR(D44/S44,"N.A.")</f>
        <v>4300</v>
      </c>
      <c r="AI44" s="49"/>
      <c r="AJ44" s="48">
        <f>IFERROR(F44/U44,"N.A.")</f>
        <v>1704.4294294294293</v>
      </c>
      <c r="AK44" s="49"/>
      <c r="AL44" s="48">
        <f>IFERROR(H44/W44,"N.A.")</f>
        <v>2536.3206030150759</v>
      </c>
      <c r="AM44" s="49"/>
      <c r="AN44" s="48">
        <f>IFERROR(J44/Y44,"N.A.")</f>
        <v>0</v>
      </c>
      <c r="AO44" s="49"/>
      <c r="AP44" s="48">
        <f>IFERROR(L44/AA44,"N.A.")</f>
        <v>2915.2101983002835</v>
      </c>
      <c r="AQ44" s="49"/>
      <c r="AR44" s="17">
        <f>IFERROR(N44/AC44, "N.A.")</f>
        <v>2915.2101983002831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7009860</v>
      </c>
      <c r="C15" s="2"/>
      <c r="D15" s="2">
        <v>1424800</v>
      </c>
      <c r="E15" s="2"/>
      <c r="F15" s="2"/>
      <c r="G15" s="2"/>
      <c r="H15" s="2">
        <v>2124200</v>
      </c>
      <c r="I15" s="2"/>
      <c r="J15" s="2"/>
      <c r="K15" s="2"/>
      <c r="L15" s="1">
        <f t="shared" ref="L15:M18" si="0">B15+D15+F15+H15+J15</f>
        <v>10558860</v>
      </c>
      <c r="M15" s="12">
        <f t="shared" si="0"/>
        <v>0</v>
      </c>
      <c r="N15" s="13">
        <f>L15+M15</f>
        <v>10558860</v>
      </c>
      <c r="P15" s="3" t="s">
        <v>12</v>
      </c>
      <c r="Q15" s="2">
        <v>1820</v>
      </c>
      <c r="R15" s="2">
        <v>0</v>
      </c>
      <c r="S15" s="2">
        <v>260</v>
      </c>
      <c r="T15" s="2">
        <v>0</v>
      </c>
      <c r="U15" s="2">
        <v>0</v>
      </c>
      <c r="V15" s="2">
        <v>0</v>
      </c>
      <c r="W15" s="2">
        <v>780</v>
      </c>
      <c r="X15" s="2">
        <v>0</v>
      </c>
      <c r="Y15" s="2">
        <v>0</v>
      </c>
      <c r="Z15" s="2">
        <v>0</v>
      </c>
      <c r="AA15" s="1">
        <f t="shared" ref="AA15:AB18" si="1">Q15+S15+U15+W15+Y15</f>
        <v>2860</v>
      </c>
      <c r="AB15" s="12">
        <f t="shared" si="1"/>
        <v>0</v>
      </c>
      <c r="AC15" s="13">
        <f>AA15+AB15</f>
        <v>2860</v>
      </c>
      <c r="AE15" s="3" t="s">
        <v>12</v>
      </c>
      <c r="AF15" s="2">
        <f t="shared" ref="AF15:AR18" si="2">IFERROR(B15/Q15, "N.A.")</f>
        <v>3851.5714285714284</v>
      </c>
      <c r="AG15" s="2" t="str">
        <f t="shared" si="2"/>
        <v>N.A.</v>
      </c>
      <c r="AH15" s="2">
        <f t="shared" si="2"/>
        <v>5480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2723.3333333333335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>
        <f t="shared" si="2"/>
        <v>3691.909090909091</v>
      </c>
      <c r="AQ15" s="16" t="str">
        <f t="shared" si="2"/>
        <v>N.A.</v>
      </c>
      <c r="AR15" s="13">
        <f t="shared" si="2"/>
        <v>3691.909090909091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>
        <v>1300000</v>
      </c>
      <c r="C17" s="2">
        <v>20207199.999999996</v>
      </c>
      <c r="D17" s="2"/>
      <c r="E17" s="2"/>
      <c r="F17" s="2"/>
      <c r="G17" s="2"/>
      <c r="H17" s="2"/>
      <c r="I17" s="2"/>
      <c r="J17" s="2"/>
      <c r="K17" s="2"/>
      <c r="L17" s="1">
        <f t="shared" si="0"/>
        <v>1300000</v>
      </c>
      <c r="M17" s="12">
        <f t="shared" si="0"/>
        <v>20207199.999999996</v>
      </c>
      <c r="N17" s="13">
        <f>L17+M17</f>
        <v>21507199.999999996</v>
      </c>
      <c r="P17" s="3" t="s">
        <v>14</v>
      </c>
      <c r="Q17" s="2">
        <v>260</v>
      </c>
      <c r="R17" s="2">
        <v>4420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260</v>
      </c>
      <c r="AB17" s="12">
        <f t="shared" si="1"/>
        <v>4420</v>
      </c>
      <c r="AC17" s="13">
        <f>AA17+AB17</f>
        <v>4680</v>
      </c>
      <c r="AE17" s="3" t="s">
        <v>14</v>
      </c>
      <c r="AF17" s="2">
        <f t="shared" si="2"/>
        <v>5000</v>
      </c>
      <c r="AG17" s="2">
        <f t="shared" si="2"/>
        <v>4571.7647058823522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>
        <f t="shared" si="2"/>
        <v>5000</v>
      </c>
      <c r="AQ17" s="16">
        <f t="shared" si="2"/>
        <v>4571.7647058823522</v>
      </c>
      <c r="AR17" s="13">
        <f t="shared" si="2"/>
        <v>4595.5555555555547</v>
      </c>
    </row>
    <row r="18" spans="1:44" ht="15" customHeight="1" thickBot="1" x14ac:dyDescent="0.3">
      <c r="A18" s="3" t="s">
        <v>15</v>
      </c>
      <c r="B18" s="2">
        <v>894400</v>
      </c>
      <c r="C18" s="2"/>
      <c r="D18" s="2"/>
      <c r="E18" s="2"/>
      <c r="F18" s="2"/>
      <c r="G18" s="2">
        <v>1118000</v>
      </c>
      <c r="H18" s="2">
        <v>1118000</v>
      </c>
      <c r="I18" s="2"/>
      <c r="J18" s="2"/>
      <c r="K18" s="2"/>
      <c r="L18" s="1">
        <f t="shared" si="0"/>
        <v>2012400</v>
      </c>
      <c r="M18" s="12">
        <f t="shared" si="0"/>
        <v>1118000</v>
      </c>
      <c r="N18" s="13">
        <f>L18+M18</f>
        <v>3130400</v>
      </c>
      <c r="P18" s="3" t="s">
        <v>15</v>
      </c>
      <c r="Q18" s="2">
        <v>260</v>
      </c>
      <c r="R18" s="2">
        <v>0</v>
      </c>
      <c r="S18" s="2">
        <v>0</v>
      </c>
      <c r="T18" s="2">
        <v>0</v>
      </c>
      <c r="U18" s="2">
        <v>0</v>
      </c>
      <c r="V18" s="2">
        <v>260</v>
      </c>
      <c r="W18" s="2">
        <v>260</v>
      </c>
      <c r="X18" s="2">
        <v>0</v>
      </c>
      <c r="Y18" s="2">
        <v>0</v>
      </c>
      <c r="Z18" s="2">
        <v>0</v>
      </c>
      <c r="AA18" s="1">
        <f t="shared" si="1"/>
        <v>520</v>
      </c>
      <c r="AB18" s="12">
        <f t="shared" si="1"/>
        <v>260</v>
      </c>
      <c r="AC18" s="18">
        <f>AA18+AB18</f>
        <v>780</v>
      </c>
      <c r="AE18" s="3" t="s">
        <v>15</v>
      </c>
      <c r="AF18" s="2">
        <f t="shared" si="2"/>
        <v>3440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4300</v>
      </c>
      <c r="AL18" s="2">
        <f t="shared" si="2"/>
        <v>4300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>
        <f t="shared" si="2"/>
        <v>3870</v>
      </c>
      <c r="AQ18" s="16">
        <f t="shared" si="2"/>
        <v>4300</v>
      </c>
      <c r="AR18" s="13">
        <f t="shared" si="2"/>
        <v>4013.3333333333335</v>
      </c>
    </row>
    <row r="19" spans="1:44" ht="15" customHeight="1" thickBot="1" x14ac:dyDescent="0.3">
      <c r="A19" s="4" t="s">
        <v>16</v>
      </c>
      <c r="B19" s="2">
        <v>9204260</v>
      </c>
      <c r="C19" s="2">
        <v>20207199.999999996</v>
      </c>
      <c r="D19" s="2">
        <v>1424800</v>
      </c>
      <c r="E19" s="2"/>
      <c r="F19" s="2"/>
      <c r="G19" s="2">
        <v>1118000</v>
      </c>
      <c r="H19" s="2">
        <v>3242200</v>
      </c>
      <c r="I19" s="2"/>
      <c r="J19" s="2"/>
      <c r="K19" s="2"/>
      <c r="L19" s="1">
        <f t="shared" ref="L19" si="3">B19+D19+F19+H19+J19</f>
        <v>13871260</v>
      </c>
      <c r="M19" s="12">
        <f t="shared" ref="M19" si="4">C19+E19+G19+I19+K19</f>
        <v>21325199.999999996</v>
      </c>
      <c r="N19" s="18">
        <f>L19+M19</f>
        <v>35196460</v>
      </c>
      <c r="P19" s="4" t="s">
        <v>16</v>
      </c>
      <c r="Q19" s="2">
        <v>2340</v>
      </c>
      <c r="R19" s="2">
        <v>4420</v>
      </c>
      <c r="S19" s="2">
        <v>260</v>
      </c>
      <c r="T19" s="2">
        <v>0</v>
      </c>
      <c r="U19" s="2">
        <v>0</v>
      </c>
      <c r="V19" s="2">
        <v>260</v>
      </c>
      <c r="W19" s="2">
        <v>1040</v>
      </c>
      <c r="X19" s="2">
        <v>0</v>
      </c>
      <c r="Y19" s="2">
        <v>0</v>
      </c>
      <c r="Z19" s="2">
        <v>0</v>
      </c>
      <c r="AA19" s="1">
        <f t="shared" ref="AA19" si="5">Q19+S19+U19+W19+Y19</f>
        <v>3640</v>
      </c>
      <c r="AB19" s="12">
        <f t="shared" ref="AB19" si="6">R19+T19+V19+X19+Z19</f>
        <v>4680</v>
      </c>
      <c r="AC19" s="13">
        <f>AA19+AB19</f>
        <v>8320</v>
      </c>
      <c r="AE19" s="4" t="s">
        <v>16</v>
      </c>
      <c r="AF19" s="2">
        <f t="shared" ref="AF19:AO19" si="7">IFERROR(B19/Q19, "N.A.")</f>
        <v>3933.4444444444443</v>
      </c>
      <c r="AG19" s="2">
        <f t="shared" si="7"/>
        <v>4571.7647058823522</v>
      </c>
      <c r="AH19" s="2">
        <f t="shared" si="7"/>
        <v>5480</v>
      </c>
      <c r="AI19" s="2" t="str">
        <f t="shared" si="7"/>
        <v>N.A.</v>
      </c>
      <c r="AJ19" s="2" t="str">
        <f t="shared" si="7"/>
        <v>N.A.</v>
      </c>
      <c r="AK19" s="2">
        <f t="shared" si="7"/>
        <v>4300</v>
      </c>
      <c r="AL19" s="2">
        <f t="shared" si="7"/>
        <v>3117.5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>
        <f t="shared" ref="AP19" si="8">IFERROR(L19/AA19, "N.A.")</f>
        <v>3810.7857142857142</v>
      </c>
      <c r="AQ19" s="16">
        <f t="shared" ref="AQ19" si="9">IFERROR(M19/AB19, "N.A.")</f>
        <v>4556.6666666666661</v>
      </c>
      <c r="AR19" s="13">
        <f t="shared" ref="AR19" si="10">IFERROR(N19/AC19, "N.A.")</f>
        <v>4230.34375</v>
      </c>
    </row>
    <row r="20" spans="1:44" ht="15" customHeight="1" thickBot="1" x14ac:dyDescent="0.3">
      <c r="A20" s="5" t="s">
        <v>0</v>
      </c>
      <c r="B20" s="46">
        <f>B19+C19</f>
        <v>29411459.999999996</v>
      </c>
      <c r="C20" s="47"/>
      <c r="D20" s="46">
        <f>D19+E19</f>
        <v>1424800</v>
      </c>
      <c r="E20" s="47"/>
      <c r="F20" s="46">
        <f>F19+G19</f>
        <v>1118000</v>
      </c>
      <c r="G20" s="47"/>
      <c r="H20" s="46">
        <f>H19+I19</f>
        <v>3242200</v>
      </c>
      <c r="I20" s="47"/>
      <c r="J20" s="46">
        <f>J19+K19</f>
        <v>0</v>
      </c>
      <c r="K20" s="47"/>
      <c r="L20" s="46">
        <f>L19+M19</f>
        <v>35196460</v>
      </c>
      <c r="M20" s="50"/>
      <c r="N20" s="19">
        <f>B20+D20+F20+H20+J20</f>
        <v>35196460</v>
      </c>
      <c r="P20" s="5" t="s">
        <v>0</v>
      </c>
      <c r="Q20" s="46">
        <f>Q19+R19</f>
        <v>6760</v>
      </c>
      <c r="R20" s="47"/>
      <c r="S20" s="46">
        <f>S19+T19</f>
        <v>260</v>
      </c>
      <c r="T20" s="47"/>
      <c r="U20" s="46">
        <f>U19+V19</f>
        <v>260</v>
      </c>
      <c r="V20" s="47"/>
      <c r="W20" s="46">
        <f>W19+X19</f>
        <v>1040</v>
      </c>
      <c r="X20" s="47"/>
      <c r="Y20" s="46">
        <f>Y19+Z19</f>
        <v>0</v>
      </c>
      <c r="Z20" s="47"/>
      <c r="AA20" s="46">
        <f>AA19+AB19</f>
        <v>8320</v>
      </c>
      <c r="AB20" s="47"/>
      <c r="AC20" s="20">
        <f>Q20+S20+U20+W20+Y20</f>
        <v>8320</v>
      </c>
      <c r="AE20" s="5" t="s">
        <v>0</v>
      </c>
      <c r="AF20" s="48">
        <f>IFERROR(B20/Q20,"N.A.")</f>
        <v>4350.8076923076915</v>
      </c>
      <c r="AG20" s="49"/>
      <c r="AH20" s="48">
        <f>IFERROR(D20/S20,"N.A.")</f>
        <v>5480</v>
      </c>
      <c r="AI20" s="49"/>
      <c r="AJ20" s="48">
        <f>IFERROR(F20/U20,"N.A.")</f>
        <v>4300</v>
      </c>
      <c r="AK20" s="49"/>
      <c r="AL20" s="48">
        <f>IFERROR(H20/W20,"N.A.")</f>
        <v>3117.5</v>
      </c>
      <c r="AM20" s="49"/>
      <c r="AN20" s="48" t="str">
        <f>IFERROR(J20/Y20,"N.A.")</f>
        <v>N.A.</v>
      </c>
      <c r="AO20" s="49"/>
      <c r="AP20" s="48">
        <f>IFERROR(L20/AA20,"N.A.")</f>
        <v>4230.34375</v>
      </c>
      <c r="AQ20" s="49"/>
      <c r="AR20" s="17">
        <f>IFERROR(N20/AC20, "N.A.")</f>
        <v>4230.34375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4941560</v>
      </c>
      <c r="C27" s="2"/>
      <c r="D27" s="2">
        <v>1424800</v>
      </c>
      <c r="E27" s="2"/>
      <c r="F27" s="2"/>
      <c r="G27" s="2"/>
      <c r="H27" s="2">
        <v>1565200</v>
      </c>
      <c r="I27" s="2"/>
      <c r="J27" s="2"/>
      <c r="K27" s="2"/>
      <c r="L27" s="1">
        <f t="shared" ref="L27:M30" si="11">B27+D27+F27+H27+J27</f>
        <v>7931560</v>
      </c>
      <c r="M27" s="12">
        <f t="shared" si="11"/>
        <v>0</v>
      </c>
      <c r="N27" s="13">
        <f>L27+M27</f>
        <v>7931560</v>
      </c>
      <c r="P27" s="3" t="s">
        <v>12</v>
      </c>
      <c r="Q27" s="2">
        <v>1040</v>
      </c>
      <c r="R27" s="2">
        <v>0</v>
      </c>
      <c r="S27" s="2">
        <v>260</v>
      </c>
      <c r="T27" s="2">
        <v>0</v>
      </c>
      <c r="U27" s="2">
        <v>0</v>
      </c>
      <c r="V27" s="2">
        <v>0</v>
      </c>
      <c r="W27" s="2">
        <v>520</v>
      </c>
      <c r="X27" s="2">
        <v>0</v>
      </c>
      <c r="Y27" s="2">
        <v>0</v>
      </c>
      <c r="Z27" s="2">
        <v>0</v>
      </c>
      <c r="AA27" s="1">
        <f t="shared" ref="AA27:AB30" si="12">Q27+S27+U27+W27+Y27</f>
        <v>1820</v>
      </c>
      <c r="AB27" s="12">
        <f t="shared" si="12"/>
        <v>0</v>
      </c>
      <c r="AC27" s="13">
        <f>AA27+AB27</f>
        <v>1820</v>
      </c>
      <c r="AE27" s="3" t="s">
        <v>12</v>
      </c>
      <c r="AF27" s="2">
        <f t="shared" ref="AF27:AR30" si="13">IFERROR(B27/Q27, "N.A.")</f>
        <v>4751.5</v>
      </c>
      <c r="AG27" s="2" t="str">
        <f t="shared" si="13"/>
        <v>N.A.</v>
      </c>
      <c r="AH27" s="2">
        <f t="shared" si="13"/>
        <v>5480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3010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4358</v>
      </c>
      <c r="AQ27" s="16" t="str">
        <f t="shared" si="13"/>
        <v>N.A.</v>
      </c>
      <c r="AR27" s="13">
        <f t="shared" si="13"/>
        <v>4358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>
        <v>15098200.000000002</v>
      </c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15098200.000000002</v>
      </c>
      <c r="N29" s="13">
        <f>L29+M29</f>
        <v>15098200.000000002</v>
      </c>
      <c r="P29" s="3" t="s">
        <v>14</v>
      </c>
      <c r="Q29" s="2">
        <v>0</v>
      </c>
      <c r="R29" s="2">
        <v>2860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0</v>
      </c>
      <c r="AB29" s="12">
        <f t="shared" si="12"/>
        <v>2860</v>
      </c>
      <c r="AC29" s="13">
        <f>AA29+AB29</f>
        <v>2860</v>
      </c>
      <c r="AE29" s="3" t="s">
        <v>14</v>
      </c>
      <c r="AF29" s="2" t="str">
        <f t="shared" si="13"/>
        <v>N.A.</v>
      </c>
      <c r="AG29" s="2">
        <f t="shared" si="13"/>
        <v>5279.0909090909099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>
        <f t="shared" si="13"/>
        <v>5279.0909090909099</v>
      </c>
      <c r="AR29" s="13">
        <f t="shared" si="13"/>
        <v>5279.0909090909099</v>
      </c>
    </row>
    <row r="30" spans="1:44" ht="15" customHeight="1" thickBot="1" x14ac:dyDescent="0.3">
      <c r="A30" s="3" t="s">
        <v>15</v>
      </c>
      <c r="B30" s="2">
        <v>894400</v>
      </c>
      <c r="C30" s="2"/>
      <c r="D30" s="2"/>
      <c r="E30" s="2"/>
      <c r="F30" s="2"/>
      <c r="G30" s="2">
        <v>1118000</v>
      </c>
      <c r="H30" s="2">
        <v>1118000</v>
      </c>
      <c r="I30" s="2"/>
      <c r="J30" s="2"/>
      <c r="K30" s="2"/>
      <c r="L30" s="1">
        <f t="shared" si="11"/>
        <v>2012400</v>
      </c>
      <c r="M30" s="12">
        <f t="shared" si="11"/>
        <v>1118000</v>
      </c>
      <c r="N30" s="13">
        <f>L30+M30</f>
        <v>3130400</v>
      </c>
      <c r="P30" s="3" t="s">
        <v>15</v>
      </c>
      <c r="Q30" s="2">
        <v>260</v>
      </c>
      <c r="R30" s="2">
        <v>0</v>
      </c>
      <c r="S30" s="2">
        <v>0</v>
      </c>
      <c r="T30" s="2">
        <v>0</v>
      </c>
      <c r="U30" s="2">
        <v>0</v>
      </c>
      <c r="V30" s="2">
        <v>260</v>
      </c>
      <c r="W30" s="2">
        <v>260</v>
      </c>
      <c r="X30" s="2">
        <v>0</v>
      </c>
      <c r="Y30" s="2">
        <v>0</v>
      </c>
      <c r="Z30" s="2">
        <v>0</v>
      </c>
      <c r="AA30" s="1">
        <f t="shared" si="12"/>
        <v>520</v>
      </c>
      <c r="AB30" s="12">
        <f t="shared" si="12"/>
        <v>260</v>
      </c>
      <c r="AC30" s="18">
        <f>AA30+AB30</f>
        <v>780</v>
      </c>
      <c r="AE30" s="3" t="s">
        <v>15</v>
      </c>
      <c r="AF30" s="2">
        <f t="shared" si="13"/>
        <v>3440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4300</v>
      </c>
      <c r="AL30" s="2">
        <f t="shared" si="13"/>
        <v>4300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>
        <f t="shared" si="13"/>
        <v>3870</v>
      </c>
      <c r="AQ30" s="16">
        <f t="shared" si="13"/>
        <v>4300</v>
      </c>
      <c r="AR30" s="13">
        <f t="shared" si="13"/>
        <v>4013.3333333333335</v>
      </c>
    </row>
    <row r="31" spans="1:44" ht="15" customHeight="1" thickBot="1" x14ac:dyDescent="0.3">
      <c r="A31" s="4" t="s">
        <v>16</v>
      </c>
      <c r="B31" s="2">
        <v>5835960</v>
      </c>
      <c r="C31" s="2">
        <v>15098200.000000002</v>
      </c>
      <c r="D31" s="2">
        <v>1424800</v>
      </c>
      <c r="E31" s="2"/>
      <c r="F31" s="2"/>
      <c r="G31" s="2">
        <v>1118000</v>
      </c>
      <c r="H31" s="2">
        <v>2683200</v>
      </c>
      <c r="I31" s="2"/>
      <c r="J31" s="2"/>
      <c r="K31" s="2"/>
      <c r="L31" s="1">
        <f t="shared" ref="L31" si="14">B31+D31+F31+H31+J31</f>
        <v>9943960</v>
      </c>
      <c r="M31" s="12">
        <f t="shared" ref="M31" si="15">C31+E31+G31+I31+K31</f>
        <v>16216200.000000002</v>
      </c>
      <c r="N31" s="18">
        <f>L31+M31</f>
        <v>26160160</v>
      </c>
      <c r="P31" s="4" t="s">
        <v>16</v>
      </c>
      <c r="Q31" s="2">
        <v>1300</v>
      </c>
      <c r="R31" s="2">
        <v>2860</v>
      </c>
      <c r="S31" s="2">
        <v>260</v>
      </c>
      <c r="T31" s="2">
        <v>0</v>
      </c>
      <c r="U31" s="2">
        <v>0</v>
      </c>
      <c r="V31" s="2">
        <v>260</v>
      </c>
      <c r="W31" s="2">
        <v>780</v>
      </c>
      <c r="X31" s="2">
        <v>0</v>
      </c>
      <c r="Y31" s="2">
        <v>0</v>
      </c>
      <c r="Z31" s="2">
        <v>0</v>
      </c>
      <c r="AA31" s="1">
        <f t="shared" ref="AA31" si="16">Q31+S31+U31+W31+Y31</f>
        <v>2340</v>
      </c>
      <c r="AB31" s="12">
        <f t="shared" ref="AB31" si="17">R31+T31+V31+X31+Z31</f>
        <v>3120</v>
      </c>
      <c r="AC31" s="13">
        <f>AA31+AB31</f>
        <v>5460</v>
      </c>
      <c r="AE31" s="4" t="s">
        <v>16</v>
      </c>
      <c r="AF31" s="2">
        <f t="shared" ref="AF31:AO31" si="18">IFERROR(B31/Q31, "N.A.")</f>
        <v>4489.2</v>
      </c>
      <c r="AG31" s="2">
        <f t="shared" si="18"/>
        <v>5279.0909090909099</v>
      </c>
      <c r="AH31" s="2">
        <f t="shared" si="18"/>
        <v>5480</v>
      </c>
      <c r="AI31" s="2" t="str">
        <f t="shared" si="18"/>
        <v>N.A.</v>
      </c>
      <c r="AJ31" s="2" t="str">
        <f t="shared" si="18"/>
        <v>N.A.</v>
      </c>
      <c r="AK31" s="2">
        <f t="shared" si="18"/>
        <v>4300</v>
      </c>
      <c r="AL31" s="2">
        <f t="shared" si="18"/>
        <v>3440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>
        <f t="shared" ref="AP31" si="19">IFERROR(L31/AA31, "N.A.")</f>
        <v>4249.5555555555557</v>
      </c>
      <c r="AQ31" s="16">
        <f t="shared" ref="AQ31" si="20">IFERROR(M31/AB31, "N.A.")</f>
        <v>5197.5000000000009</v>
      </c>
      <c r="AR31" s="13">
        <f t="shared" ref="AR31" si="21">IFERROR(N31/AC31, "N.A.")</f>
        <v>4791.2380952380954</v>
      </c>
    </row>
    <row r="32" spans="1:44" ht="15" customHeight="1" thickBot="1" x14ac:dyDescent="0.3">
      <c r="A32" s="5" t="s">
        <v>0</v>
      </c>
      <c r="B32" s="46">
        <f>B31+C31</f>
        <v>20934160</v>
      </c>
      <c r="C32" s="47"/>
      <c r="D32" s="46">
        <f>D31+E31</f>
        <v>1424800</v>
      </c>
      <c r="E32" s="47"/>
      <c r="F32" s="46">
        <f>F31+G31</f>
        <v>1118000</v>
      </c>
      <c r="G32" s="47"/>
      <c r="H32" s="46">
        <f>H31+I31</f>
        <v>2683200</v>
      </c>
      <c r="I32" s="47"/>
      <c r="J32" s="46">
        <f>J31+K31</f>
        <v>0</v>
      </c>
      <c r="K32" s="47"/>
      <c r="L32" s="46">
        <f>L31+M31</f>
        <v>26160160</v>
      </c>
      <c r="M32" s="50"/>
      <c r="N32" s="19">
        <f>B32+D32+F32+H32+J32</f>
        <v>26160160</v>
      </c>
      <c r="P32" s="5" t="s">
        <v>0</v>
      </c>
      <c r="Q32" s="46">
        <f>Q31+R31</f>
        <v>4160</v>
      </c>
      <c r="R32" s="47"/>
      <c r="S32" s="46">
        <f>S31+T31</f>
        <v>260</v>
      </c>
      <c r="T32" s="47"/>
      <c r="U32" s="46">
        <f>U31+V31</f>
        <v>260</v>
      </c>
      <c r="V32" s="47"/>
      <c r="W32" s="46">
        <f>W31+X31</f>
        <v>780</v>
      </c>
      <c r="X32" s="47"/>
      <c r="Y32" s="46">
        <f>Y31+Z31</f>
        <v>0</v>
      </c>
      <c r="Z32" s="47"/>
      <c r="AA32" s="46">
        <f>AA31+AB31</f>
        <v>5460</v>
      </c>
      <c r="AB32" s="47"/>
      <c r="AC32" s="20">
        <f>Q32+S32+U32+W32+Y32</f>
        <v>5460</v>
      </c>
      <c r="AE32" s="5" t="s">
        <v>0</v>
      </c>
      <c r="AF32" s="48">
        <f>IFERROR(B32/Q32,"N.A.")</f>
        <v>5032.25</v>
      </c>
      <c r="AG32" s="49"/>
      <c r="AH32" s="48">
        <f>IFERROR(D32/S32,"N.A.")</f>
        <v>5480</v>
      </c>
      <c r="AI32" s="49"/>
      <c r="AJ32" s="48">
        <f>IFERROR(F32/U32,"N.A.")</f>
        <v>4300</v>
      </c>
      <c r="AK32" s="49"/>
      <c r="AL32" s="48">
        <f>IFERROR(H32/W32,"N.A.")</f>
        <v>3440</v>
      </c>
      <c r="AM32" s="49"/>
      <c r="AN32" s="48" t="str">
        <f>IFERROR(J32/Y32,"N.A.")</f>
        <v>N.A.</v>
      </c>
      <c r="AO32" s="49"/>
      <c r="AP32" s="48">
        <f>IFERROR(L32/AA32,"N.A.")</f>
        <v>4791.2380952380954</v>
      </c>
      <c r="AQ32" s="49"/>
      <c r="AR32" s="17">
        <f>IFERROR(N32/AC32, "N.A.")</f>
        <v>4791.2380952380954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2068299.9999999998</v>
      </c>
      <c r="C39" s="2"/>
      <c r="D39" s="2"/>
      <c r="E39" s="2"/>
      <c r="F39" s="2"/>
      <c r="G39" s="2"/>
      <c r="H39" s="2">
        <v>559000</v>
      </c>
      <c r="I39" s="2"/>
      <c r="J39" s="2"/>
      <c r="K39" s="2"/>
      <c r="L39" s="1">
        <f t="shared" ref="L39:M42" si="22">B39+D39+F39+H39+J39</f>
        <v>2627300</v>
      </c>
      <c r="M39" s="12">
        <f t="shared" si="22"/>
        <v>0</v>
      </c>
      <c r="N39" s="13">
        <f>L39+M39</f>
        <v>2627300</v>
      </c>
      <c r="P39" s="3" t="s">
        <v>12</v>
      </c>
      <c r="Q39" s="2">
        <v>780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260</v>
      </c>
      <c r="X39" s="2">
        <v>0</v>
      </c>
      <c r="Y39" s="2">
        <v>0</v>
      </c>
      <c r="Z39" s="2">
        <v>0</v>
      </c>
      <c r="AA39" s="1">
        <f t="shared" ref="AA39:AB42" si="23">Q39+S39+U39+W39+Y39</f>
        <v>1040</v>
      </c>
      <c r="AB39" s="12">
        <f t="shared" si="23"/>
        <v>0</v>
      </c>
      <c r="AC39" s="13">
        <f>AA39+AB39</f>
        <v>1040</v>
      </c>
      <c r="AE39" s="3" t="s">
        <v>12</v>
      </c>
      <c r="AF39" s="2">
        <f t="shared" ref="AF39:AR42" si="24">IFERROR(B39/Q39, "N.A.")</f>
        <v>2651.6666666666665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2150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>
        <f t="shared" si="24"/>
        <v>2526.25</v>
      </c>
      <c r="AQ39" s="16" t="str">
        <f t="shared" si="24"/>
        <v>N.A.</v>
      </c>
      <c r="AR39" s="13">
        <f t="shared" si="24"/>
        <v>2526.25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>
        <v>1300000</v>
      </c>
      <c r="C41" s="2">
        <v>5109000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1300000</v>
      </c>
      <c r="M41" s="12">
        <f t="shared" si="22"/>
        <v>5109000</v>
      </c>
      <c r="N41" s="13">
        <f>L41+M41</f>
        <v>6409000</v>
      </c>
      <c r="P41" s="3" t="s">
        <v>14</v>
      </c>
      <c r="Q41" s="2">
        <v>260</v>
      </c>
      <c r="R41" s="2">
        <v>1560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260</v>
      </c>
      <c r="AB41" s="12">
        <f t="shared" si="23"/>
        <v>1560</v>
      </c>
      <c r="AC41" s="13">
        <f>AA41+AB41</f>
        <v>1820</v>
      </c>
      <c r="AE41" s="3" t="s">
        <v>14</v>
      </c>
      <c r="AF41" s="2">
        <f t="shared" si="24"/>
        <v>5000</v>
      </c>
      <c r="AG41" s="2">
        <f t="shared" si="24"/>
        <v>3275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>
        <f t="shared" si="24"/>
        <v>5000</v>
      </c>
      <c r="AQ41" s="16">
        <f t="shared" si="24"/>
        <v>3275</v>
      </c>
      <c r="AR41" s="13">
        <f t="shared" si="24"/>
        <v>3521.4285714285716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3368300</v>
      </c>
      <c r="C43" s="2">
        <v>5109000</v>
      </c>
      <c r="D43" s="2"/>
      <c r="E43" s="2"/>
      <c r="F43" s="2"/>
      <c r="G43" s="2"/>
      <c r="H43" s="2">
        <v>559000</v>
      </c>
      <c r="I43" s="2"/>
      <c r="J43" s="2"/>
      <c r="K43" s="2"/>
      <c r="L43" s="1">
        <f t="shared" ref="L43" si="25">B43+D43+F43+H43+J43</f>
        <v>3927300</v>
      </c>
      <c r="M43" s="12">
        <f t="shared" ref="M43" si="26">C43+E43+G43+I43+K43</f>
        <v>5109000</v>
      </c>
      <c r="N43" s="18">
        <f>L43+M43</f>
        <v>9036300</v>
      </c>
      <c r="P43" s="4" t="s">
        <v>16</v>
      </c>
      <c r="Q43" s="2">
        <v>1040</v>
      </c>
      <c r="R43" s="2">
        <v>1560</v>
      </c>
      <c r="S43" s="2">
        <v>0</v>
      </c>
      <c r="T43" s="2">
        <v>0</v>
      </c>
      <c r="U43" s="2">
        <v>0</v>
      </c>
      <c r="V43" s="2">
        <v>0</v>
      </c>
      <c r="W43" s="2">
        <v>260</v>
      </c>
      <c r="X43" s="2">
        <v>0</v>
      </c>
      <c r="Y43" s="2">
        <v>0</v>
      </c>
      <c r="Z43" s="2">
        <v>0</v>
      </c>
      <c r="AA43" s="1">
        <f t="shared" ref="AA43" si="27">Q43+S43+U43+W43+Y43</f>
        <v>1300</v>
      </c>
      <c r="AB43" s="12">
        <f t="shared" ref="AB43" si="28">R43+T43+V43+X43+Z43</f>
        <v>1560</v>
      </c>
      <c r="AC43" s="18">
        <f>AA43+AB43</f>
        <v>2860</v>
      </c>
      <c r="AE43" s="4" t="s">
        <v>16</v>
      </c>
      <c r="AF43" s="2">
        <f t="shared" ref="AF43:AO43" si="29">IFERROR(B43/Q43, "N.A.")</f>
        <v>3238.75</v>
      </c>
      <c r="AG43" s="2">
        <f t="shared" si="29"/>
        <v>3275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2150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>
        <f t="shared" ref="AP43" si="30">IFERROR(L43/AA43, "N.A.")</f>
        <v>3021</v>
      </c>
      <c r="AQ43" s="16">
        <f t="shared" ref="AQ43" si="31">IFERROR(M43/AB43, "N.A.")</f>
        <v>3275</v>
      </c>
      <c r="AR43" s="13">
        <f t="shared" ref="AR43" si="32">IFERROR(N43/AC43, "N.A.")</f>
        <v>3159.5454545454545</v>
      </c>
    </row>
    <row r="44" spans="1:44" ht="15" customHeight="1" thickBot="1" x14ac:dyDescent="0.3">
      <c r="A44" s="5" t="s">
        <v>0</v>
      </c>
      <c r="B44" s="46">
        <f>B43+C43</f>
        <v>8477300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559000</v>
      </c>
      <c r="I44" s="47"/>
      <c r="J44" s="46">
        <f>J43+K43</f>
        <v>0</v>
      </c>
      <c r="K44" s="47"/>
      <c r="L44" s="46">
        <f>L43+M43</f>
        <v>9036300</v>
      </c>
      <c r="M44" s="50"/>
      <c r="N44" s="19">
        <f>B44+D44+F44+H44+J44</f>
        <v>9036300</v>
      </c>
      <c r="P44" s="5" t="s">
        <v>0</v>
      </c>
      <c r="Q44" s="46">
        <f>Q43+R43</f>
        <v>2600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260</v>
      </c>
      <c r="X44" s="47"/>
      <c r="Y44" s="46">
        <f>Y43+Z43</f>
        <v>0</v>
      </c>
      <c r="Z44" s="47"/>
      <c r="AA44" s="46">
        <f>AA43+AB43</f>
        <v>2860</v>
      </c>
      <c r="AB44" s="50"/>
      <c r="AC44" s="19">
        <f>Q44+S44+U44+W44+Y44</f>
        <v>2860</v>
      </c>
      <c r="AE44" s="5" t="s">
        <v>0</v>
      </c>
      <c r="AF44" s="48">
        <f>IFERROR(B44/Q44,"N.A.")</f>
        <v>3260.5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2150</v>
      </c>
      <c r="AM44" s="49"/>
      <c r="AN44" s="48" t="str">
        <f>IFERROR(J44/Y44,"N.A.")</f>
        <v>N.A.</v>
      </c>
      <c r="AO44" s="49"/>
      <c r="AP44" s="48">
        <f>IFERROR(L44/AA44,"N.A.")</f>
        <v>3159.5454545454545</v>
      </c>
      <c r="AQ44" s="49"/>
      <c r="AR44" s="17">
        <f>IFERROR(N44/AC44, "N.A.")</f>
        <v>3159.5454545454545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13657388.000000004</v>
      </c>
      <c r="C15" s="2"/>
      <c r="D15" s="2">
        <v>13198819.000000002</v>
      </c>
      <c r="E15" s="2"/>
      <c r="F15" s="2">
        <v>12999425</v>
      </c>
      <c r="G15" s="2"/>
      <c r="H15" s="2">
        <v>50839267.999999993</v>
      </c>
      <c r="I15" s="2"/>
      <c r="J15" s="2">
        <v>0</v>
      </c>
      <c r="K15" s="2"/>
      <c r="L15" s="1">
        <f t="shared" ref="L15:M18" si="0">B15+D15+F15+H15+J15</f>
        <v>90694900</v>
      </c>
      <c r="M15" s="12">
        <f t="shared" si="0"/>
        <v>0</v>
      </c>
      <c r="N15" s="13">
        <f>L15+M15</f>
        <v>90694900</v>
      </c>
      <c r="P15" s="3" t="s">
        <v>12</v>
      </c>
      <c r="Q15" s="2">
        <v>4993</v>
      </c>
      <c r="R15" s="2">
        <v>0</v>
      </c>
      <c r="S15" s="2">
        <v>4534</v>
      </c>
      <c r="T15" s="2">
        <v>0</v>
      </c>
      <c r="U15" s="2">
        <v>2931</v>
      </c>
      <c r="V15" s="2">
        <v>0</v>
      </c>
      <c r="W15" s="2">
        <v>21463</v>
      </c>
      <c r="X15" s="2">
        <v>0</v>
      </c>
      <c r="Y15" s="2">
        <v>6261</v>
      </c>
      <c r="Z15" s="2">
        <v>0</v>
      </c>
      <c r="AA15" s="1">
        <f t="shared" ref="AA15:AB18" si="1">Q15+S15+U15+W15+Y15</f>
        <v>40182</v>
      </c>
      <c r="AB15" s="12">
        <f t="shared" si="1"/>
        <v>0</v>
      </c>
      <c r="AC15" s="13">
        <f>AA15+AB15</f>
        <v>40182</v>
      </c>
      <c r="AE15" s="3" t="s">
        <v>12</v>
      </c>
      <c r="AF15" s="2">
        <f t="shared" ref="AF15:AR18" si="2">IFERROR(B15/Q15, "N.A.")</f>
        <v>2735.3070298417792</v>
      </c>
      <c r="AG15" s="2" t="str">
        <f t="shared" si="2"/>
        <v>N.A.</v>
      </c>
      <c r="AH15" s="2">
        <f t="shared" si="2"/>
        <v>2911.0760917512134</v>
      </c>
      <c r="AI15" s="2" t="str">
        <f t="shared" si="2"/>
        <v>N.A.</v>
      </c>
      <c r="AJ15" s="2">
        <f t="shared" si="2"/>
        <v>4435.1501194131697</v>
      </c>
      <c r="AK15" s="2" t="str">
        <f t="shared" si="2"/>
        <v>N.A.</v>
      </c>
      <c r="AL15" s="2">
        <f t="shared" si="2"/>
        <v>2368.6934724875364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2257.1026827932906</v>
      </c>
      <c r="AQ15" s="16" t="str">
        <f t="shared" si="2"/>
        <v>N.A.</v>
      </c>
      <c r="AR15" s="13">
        <f t="shared" si="2"/>
        <v>2257.1026827932906</v>
      </c>
    </row>
    <row r="16" spans="1:44" ht="15" customHeight="1" thickBot="1" x14ac:dyDescent="0.3">
      <c r="A16" s="3" t="s">
        <v>13</v>
      </c>
      <c r="B16" s="2">
        <v>8160668.9999999991</v>
      </c>
      <c r="C16" s="2">
        <v>1345900</v>
      </c>
      <c r="D16" s="2">
        <v>223643.00000000003</v>
      </c>
      <c r="E16" s="2"/>
      <c r="F16" s="2"/>
      <c r="G16" s="2"/>
      <c r="H16" s="2"/>
      <c r="I16" s="2"/>
      <c r="J16" s="2"/>
      <c r="K16" s="2"/>
      <c r="L16" s="1">
        <f t="shared" si="0"/>
        <v>8384311.9999999991</v>
      </c>
      <c r="M16" s="12">
        <f t="shared" si="0"/>
        <v>1345900</v>
      </c>
      <c r="N16" s="13">
        <f>L16+M16</f>
        <v>9730212</v>
      </c>
      <c r="P16" s="3" t="s">
        <v>13</v>
      </c>
      <c r="Q16" s="2">
        <v>4653</v>
      </c>
      <c r="R16" s="2">
        <v>792</v>
      </c>
      <c r="S16" s="2">
        <v>383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5036</v>
      </c>
      <c r="AB16" s="12">
        <f t="shared" si="1"/>
        <v>792</v>
      </c>
      <c r="AC16" s="13">
        <f>AA16+AB16</f>
        <v>5828</v>
      </c>
      <c r="AE16" s="3" t="s">
        <v>13</v>
      </c>
      <c r="AF16" s="2">
        <f t="shared" si="2"/>
        <v>1753.8510638297871</v>
      </c>
      <c r="AG16" s="2">
        <f t="shared" si="2"/>
        <v>1699.3686868686868</v>
      </c>
      <c r="AH16" s="2">
        <f t="shared" si="2"/>
        <v>583.92428198433424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1664.8752978554407</v>
      </c>
      <c r="AQ16" s="16">
        <f t="shared" si="2"/>
        <v>1699.3686868686868</v>
      </c>
      <c r="AR16" s="13">
        <f t="shared" si="2"/>
        <v>1669.5628002745368</v>
      </c>
    </row>
    <row r="17" spans="1:44" ht="15" customHeight="1" thickBot="1" x14ac:dyDescent="0.3">
      <c r="A17" s="3" t="s">
        <v>14</v>
      </c>
      <c r="B17" s="2">
        <v>39906857.999999993</v>
      </c>
      <c r="C17" s="2">
        <v>367331971</v>
      </c>
      <c r="D17" s="2">
        <v>11255506</v>
      </c>
      <c r="E17" s="2">
        <v>6332893.9999999991</v>
      </c>
      <c r="F17" s="2"/>
      <c r="G17" s="2">
        <v>26463604.000000004</v>
      </c>
      <c r="H17" s="2"/>
      <c r="I17" s="2">
        <v>17494715</v>
      </c>
      <c r="J17" s="2">
        <v>0</v>
      </c>
      <c r="K17" s="2"/>
      <c r="L17" s="1">
        <f t="shared" si="0"/>
        <v>51162363.999999993</v>
      </c>
      <c r="M17" s="12">
        <f t="shared" si="0"/>
        <v>417623184</v>
      </c>
      <c r="N17" s="13">
        <f>L17+M17</f>
        <v>468785548</v>
      </c>
      <c r="P17" s="3" t="s">
        <v>14</v>
      </c>
      <c r="Q17" s="2">
        <v>13208</v>
      </c>
      <c r="R17" s="2">
        <v>58343</v>
      </c>
      <c r="S17" s="2">
        <v>3749</v>
      </c>
      <c r="T17" s="2">
        <v>1229</v>
      </c>
      <c r="U17" s="2">
        <v>0</v>
      </c>
      <c r="V17" s="2">
        <v>3734</v>
      </c>
      <c r="W17" s="2">
        <v>0</v>
      </c>
      <c r="X17" s="2">
        <v>4817</v>
      </c>
      <c r="Y17" s="2">
        <v>7241</v>
      </c>
      <c r="Z17" s="2">
        <v>0</v>
      </c>
      <c r="AA17" s="1">
        <f t="shared" si="1"/>
        <v>24198</v>
      </c>
      <c r="AB17" s="12">
        <f t="shared" si="1"/>
        <v>68123</v>
      </c>
      <c r="AC17" s="13">
        <f>AA17+AB17</f>
        <v>92321</v>
      </c>
      <c r="AE17" s="3" t="s">
        <v>14</v>
      </c>
      <c r="AF17" s="2">
        <f t="shared" si="2"/>
        <v>3021.4156571774674</v>
      </c>
      <c r="AG17" s="2">
        <f t="shared" si="2"/>
        <v>6296.0761530946302</v>
      </c>
      <c r="AH17" s="2">
        <f t="shared" si="2"/>
        <v>3002.2688716991197</v>
      </c>
      <c r="AI17" s="2">
        <f t="shared" si="2"/>
        <v>5152.8836452400319</v>
      </c>
      <c r="AJ17" s="2" t="str">
        <f t="shared" si="2"/>
        <v>N.A.</v>
      </c>
      <c r="AK17" s="2">
        <f t="shared" si="2"/>
        <v>7087.1997857525448</v>
      </c>
      <c r="AL17" s="2" t="str">
        <f t="shared" si="2"/>
        <v>N.A.</v>
      </c>
      <c r="AM17" s="2">
        <f t="shared" si="2"/>
        <v>3631.8694208013285</v>
      </c>
      <c r="AN17" s="2">
        <f t="shared" si="2"/>
        <v>0</v>
      </c>
      <c r="AO17" s="2" t="str">
        <f t="shared" si="2"/>
        <v>N.A.</v>
      </c>
      <c r="AP17" s="15">
        <f t="shared" si="2"/>
        <v>2114.3220100834778</v>
      </c>
      <c r="AQ17" s="16">
        <f t="shared" si="2"/>
        <v>6130.4285483610529</v>
      </c>
      <c r="AR17" s="13">
        <f t="shared" si="2"/>
        <v>5077.7780569967827</v>
      </c>
    </row>
    <row r="18" spans="1:44" ht="15" customHeight="1" thickBot="1" x14ac:dyDescent="0.3">
      <c r="A18" s="3" t="s">
        <v>15</v>
      </c>
      <c r="B18" s="2">
        <v>5969297</v>
      </c>
      <c r="C18" s="2">
        <v>1442440</v>
      </c>
      <c r="D18" s="2">
        <v>5866225</v>
      </c>
      <c r="E18" s="2">
        <v>2676750</v>
      </c>
      <c r="F18" s="2"/>
      <c r="G18" s="2">
        <v>14409234</v>
      </c>
      <c r="H18" s="2">
        <v>5006053.9999999991</v>
      </c>
      <c r="I18" s="2"/>
      <c r="J18" s="2">
        <v>0</v>
      </c>
      <c r="K18" s="2"/>
      <c r="L18" s="1">
        <f t="shared" si="0"/>
        <v>16841576</v>
      </c>
      <c r="M18" s="12">
        <f t="shared" si="0"/>
        <v>18528424</v>
      </c>
      <c r="N18" s="13">
        <f>L18+M18</f>
        <v>35370000</v>
      </c>
      <c r="P18" s="3" t="s">
        <v>15</v>
      </c>
      <c r="Q18" s="2">
        <v>2783</v>
      </c>
      <c r="R18" s="2">
        <v>458</v>
      </c>
      <c r="S18" s="2">
        <v>1361</v>
      </c>
      <c r="T18" s="2">
        <v>903</v>
      </c>
      <c r="U18" s="2">
        <v>0</v>
      </c>
      <c r="V18" s="2">
        <v>1807</v>
      </c>
      <c r="W18" s="2">
        <v>3939</v>
      </c>
      <c r="X18" s="2">
        <v>0</v>
      </c>
      <c r="Y18" s="2">
        <v>3832</v>
      </c>
      <c r="Z18" s="2">
        <v>0</v>
      </c>
      <c r="AA18" s="1">
        <f t="shared" si="1"/>
        <v>11915</v>
      </c>
      <c r="AB18" s="12">
        <f t="shared" si="1"/>
        <v>3168</v>
      </c>
      <c r="AC18" s="18">
        <f>AA18+AB18</f>
        <v>15083</v>
      </c>
      <c r="AE18" s="3" t="s">
        <v>15</v>
      </c>
      <c r="AF18" s="2">
        <f t="shared" si="2"/>
        <v>2144.9144807761409</v>
      </c>
      <c r="AG18" s="2">
        <f t="shared" si="2"/>
        <v>3149.4323144104806</v>
      </c>
      <c r="AH18" s="2">
        <f t="shared" si="2"/>
        <v>4310.2314474650993</v>
      </c>
      <c r="AI18" s="2">
        <f t="shared" si="2"/>
        <v>2964.2857142857142</v>
      </c>
      <c r="AJ18" s="2" t="str">
        <f t="shared" si="2"/>
        <v>N.A.</v>
      </c>
      <c r="AK18" s="2">
        <f t="shared" si="2"/>
        <v>7974.1195351411179</v>
      </c>
      <c r="AL18" s="2">
        <f t="shared" si="2"/>
        <v>1270.8946433104848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1413.4767939571968</v>
      </c>
      <c r="AQ18" s="16">
        <f t="shared" si="2"/>
        <v>5848.6186868686873</v>
      </c>
      <c r="AR18" s="13">
        <f t="shared" si="2"/>
        <v>2345.0241994298217</v>
      </c>
    </row>
    <row r="19" spans="1:44" ht="15" customHeight="1" thickBot="1" x14ac:dyDescent="0.3">
      <c r="A19" s="4" t="s">
        <v>16</v>
      </c>
      <c r="B19" s="2">
        <v>67694212.000000015</v>
      </c>
      <c r="C19" s="2">
        <v>370120310.99999982</v>
      </c>
      <c r="D19" s="2">
        <v>30544192.999999996</v>
      </c>
      <c r="E19" s="2">
        <v>9009644.0000000019</v>
      </c>
      <c r="F19" s="2">
        <v>12999425</v>
      </c>
      <c r="G19" s="2">
        <v>40872838</v>
      </c>
      <c r="H19" s="2">
        <v>55845322.000000022</v>
      </c>
      <c r="I19" s="2">
        <v>17494715</v>
      </c>
      <c r="J19" s="2">
        <v>0</v>
      </c>
      <c r="K19" s="2"/>
      <c r="L19" s="1">
        <f t="shared" ref="L19" si="3">B19+D19+F19+H19+J19</f>
        <v>167083152.00000003</v>
      </c>
      <c r="M19" s="12">
        <f t="shared" ref="M19" si="4">C19+E19+G19+I19+K19</f>
        <v>437497507.99999982</v>
      </c>
      <c r="N19" s="18">
        <f>L19+M19</f>
        <v>604580659.99999988</v>
      </c>
      <c r="P19" s="4" t="s">
        <v>16</v>
      </c>
      <c r="Q19" s="2">
        <v>25637</v>
      </c>
      <c r="R19" s="2">
        <v>59593</v>
      </c>
      <c r="S19" s="2">
        <v>10027</v>
      </c>
      <c r="T19" s="2">
        <v>2132</v>
      </c>
      <c r="U19" s="2">
        <v>2931</v>
      </c>
      <c r="V19" s="2">
        <v>5541</v>
      </c>
      <c r="W19" s="2">
        <v>25402</v>
      </c>
      <c r="X19" s="2">
        <v>4817</v>
      </c>
      <c r="Y19" s="2">
        <v>17334</v>
      </c>
      <c r="Z19" s="2">
        <v>0</v>
      </c>
      <c r="AA19" s="1">
        <f t="shared" ref="AA19" si="5">Q19+S19+U19+W19+Y19</f>
        <v>81331</v>
      </c>
      <c r="AB19" s="12">
        <f t="shared" ref="AB19" si="6">R19+T19+V19+X19+Z19</f>
        <v>72083</v>
      </c>
      <c r="AC19" s="13">
        <f>AA19+AB19</f>
        <v>153414</v>
      </c>
      <c r="AE19" s="4" t="s">
        <v>16</v>
      </c>
      <c r="AF19" s="2">
        <f t="shared" ref="AF19:AO19" si="7">IFERROR(B19/Q19, "N.A.")</f>
        <v>2640.4888247454855</v>
      </c>
      <c r="AG19" s="2">
        <f t="shared" si="7"/>
        <v>6210.8017888006952</v>
      </c>
      <c r="AH19" s="2">
        <f t="shared" si="7"/>
        <v>3046.1945746484489</v>
      </c>
      <c r="AI19" s="2">
        <f t="shared" si="7"/>
        <v>4225.9118198874303</v>
      </c>
      <c r="AJ19" s="2">
        <f t="shared" si="7"/>
        <v>4435.1501194131697</v>
      </c>
      <c r="AK19" s="2">
        <f t="shared" si="7"/>
        <v>7376.4371052156648</v>
      </c>
      <c r="AL19" s="2">
        <f t="shared" si="7"/>
        <v>2198.4616171954972</v>
      </c>
      <c r="AM19" s="2">
        <f t="shared" si="7"/>
        <v>3631.8694208013285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2054.359985737296</v>
      </c>
      <c r="AQ19" s="16">
        <f t="shared" ref="AQ19" si="9">IFERROR(M19/AB19, "N.A.")</f>
        <v>6069.3576571452331</v>
      </c>
      <c r="AR19" s="13">
        <f t="shared" ref="AR19" si="10">IFERROR(N19/AC19, "N.A.")</f>
        <v>3940.844121136271</v>
      </c>
    </row>
    <row r="20" spans="1:44" ht="15" customHeight="1" thickBot="1" x14ac:dyDescent="0.3">
      <c r="A20" s="5" t="s">
        <v>0</v>
      </c>
      <c r="B20" s="46">
        <f>B19+C19</f>
        <v>437814522.99999982</v>
      </c>
      <c r="C20" s="47"/>
      <c r="D20" s="46">
        <f>D19+E19</f>
        <v>39553837</v>
      </c>
      <c r="E20" s="47"/>
      <c r="F20" s="46">
        <f>F19+G19</f>
        <v>53872263</v>
      </c>
      <c r="G20" s="47"/>
      <c r="H20" s="46">
        <f>H19+I19</f>
        <v>73340037.00000003</v>
      </c>
      <c r="I20" s="47"/>
      <c r="J20" s="46">
        <f>J19+K19</f>
        <v>0</v>
      </c>
      <c r="K20" s="47"/>
      <c r="L20" s="46">
        <f>L19+M19</f>
        <v>604580659.99999988</v>
      </c>
      <c r="M20" s="50"/>
      <c r="N20" s="19">
        <f>B20+D20+F20+H20+J20</f>
        <v>604580659.99999988</v>
      </c>
      <c r="P20" s="5" t="s">
        <v>0</v>
      </c>
      <c r="Q20" s="46">
        <f>Q19+R19</f>
        <v>85230</v>
      </c>
      <c r="R20" s="47"/>
      <c r="S20" s="46">
        <f>S19+T19</f>
        <v>12159</v>
      </c>
      <c r="T20" s="47"/>
      <c r="U20" s="46">
        <f>U19+V19</f>
        <v>8472</v>
      </c>
      <c r="V20" s="47"/>
      <c r="W20" s="46">
        <f>W19+X19</f>
        <v>30219</v>
      </c>
      <c r="X20" s="47"/>
      <c r="Y20" s="46">
        <f>Y19+Z19</f>
        <v>17334</v>
      </c>
      <c r="Z20" s="47"/>
      <c r="AA20" s="46">
        <f>AA19+AB19</f>
        <v>153414</v>
      </c>
      <c r="AB20" s="47"/>
      <c r="AC20" s="20">
        <f>Q20+S20+U20+W20+Y20</f>
        <v>153414</v>
      </c>
      <c r="AE20" s="5" t="s">
        <v>0</v>
      </c>
      <c r="AF20" s="48">
        <f>IFERROR(B20/Q20,"N.A.")</f>
        <v>5136.8593570339062</v>
      </c>
      <c r="AG20" s="49"/>
      <c r="AH20" s="48">
        <f>IFERROR(D20/S20,"N.A.")</f>
        <v>3253.0501685993913</v>
      </c>
      <c r="AI20" s="49"/>
      <c r="AJ20" s="48">
        <f>IFERROR(F20/U20,"N.A.")</f>
        <v>6358.8601274787534</v>
      </c>
      <c r="AK20" s="49"/>
      <c r="AL20" s="48">
        <f>IFERROR(H20/W20,"N.A.")</f>
        <v>2426.9511565571338</v>
      </c>
      <c r="AM20" s="49"/>
      <c r="AN20" s="48">
        <f>IFERROR(J20/Y20,"N.A.")</f>
        <v>0</v>
      </c>
      <c r="AO20" s="49"/>
      <c r="AP20" s="48">
        <f>IFERROR(L20/AA20,"N.A.")</f>
        <v>3940.844121136271</v>
      </c>
      <c r="AQ20" s="49"/>
      <c r="AR20" s="17">
        <f>IFERROR(N20/AC20, "N.A.")</f>
        <v>3940.844121136271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12652469.999999998</v>
      </c>
      <c r="C27" s="2"/>
      <c r="D27" s="2">
        <v>12923877</v>
      </c>
      <c r="E27" s="2"/>
      <c r="F27" s="2">
        <v>6921469.9999999991</v>
      </c>
      <c r="G27" s="2"/>
      <c r="H27" s="2">
        <v>31563112.000000004</v>
      </c>
      <c r="I27" s="2"/>
      <c r="J27" s="2">
        <v>0</v>
      </c>
      <c r="K27" s="2"/>
      <c r="L27" s="1">
        <f t="shared" ref="L27:M30" si="11">B27+D27+F27+H27+J27</f>
        <v>64060929</v>
      </c>
      <c r="M27" s="12">
        <f t="shared" si="11"/>
        <v>0</v>
      </c>
      <c r="N27" s="13">
        <f>L27+M27</f>
        <v>64060929</v>
      </c>
      <c r="P27" s="3" t="s">
        <v>12</v>
      </c>
      <c r="Q27" s="2">
        <v>4174</v>
      </c>
      <c r="R27" s="2">
        <v>0</v>
      </c>
      <c r="S27" s="2">
        <v>3863</v>
      </c>
      <c r="T27" s="2">
        <v>0</v>
      </c>
      <c r="U27" s="2">
        <v>1666</v>
      </c>
      <c r="V27" s="2">
        <v>0</v>
      </c>
      <c r="W27" s="2">
        <v>7713</v>
      </c>
      <c r="X27" s="2">
        <v>0</v>
      </c>
      <c r="Y27" s="2">
        <v>2707</v>
      </c>
      <c r="Z27" s="2">
        <v>0</v>
      </c>
      <c r="AA27" s="1">
        <f t="shared" ref="AA27:AB30" si="12">Q27+S27+U27+W27+Y27</f>
        <v>20123</v>
      </c>
      <c r="AB27" s="12">
        <f t="shared" si="12"/>
        <v>0</v>
      </c>
      <c r="AC27" s="13">
        <f>AA27+AB27</f>
        <v>20123</v>
      </c>
      <c r="AE27" s="3" t="s">
        <v>12</v>
      </c>
      <c r="AF27" s="2">
        <f t="shared" ref="AF27:AR30" si="13">IFERROR(B27/Q27, "N.A.")</f>
        <v>3031.2577862961184</v>
      </c>
      <c r="AG27" s="2" t="str">
        <f t="shared" si="13"/>
        <v>N.A.</v>
      </c>
      <c r="AH27" s="2">
        <f t="shared" si="13"/>
        <v>3345.5544913279832</v>
      </c>
      <c r="AI27" s="2" t="str">
        <f t="shared" si="13"/>
        <v>N.A.</v>
      </c>
      <c r="AJ27" s="2">
        <f t="shared" si="13"/>
        <v>4154.5438175270101</v>
      </c>
      <c r="AK27" s="2" t="str">
        <f t="shared" si="13"/>
        <v>N.A.</v>
      </c>
      <c r="AL27" s="2">
        <f t="shared" si="13"/>
        <v>4092.1965512770653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3183.4681210555086</v>
      </c>
      <c r="AQ27" s="16" t="str">
        <f t="shared" si="13"/>
        <v>N.A.</v>
      </c>
      <c r="AR27" s="13">
        <f t="shared" si="13"/>
        <v>3183.4681210555086</v>
      </c>
    </row>
    <row r="28" spans="1:44" ht="15" customHeight="1" thickBot="1" x14ac:dyDescent="0.3">
      <c r="A28" s="3" t="s">
        <v>13</v>
      </c>
      <c r="B28" s="2">
        <v>1487800</v>
      </c>
      <c r="C28" s="2"/>
      <c r="D28" s="2">
        <v>90300</v>
      </c>
      <c r="E28" s="2"/>
      <c r="F28" s="2"/>
      <c r="G28" s="2"/>
      <c r="H28" s="2"/>
      <c r="I28" s="2"/>
      <c r="J28" s="2"/>
      <c r="K28" s="2"/>
      <c r="L28" s="1">
        <f t="shared" si="11"/>
        <v>1578100</v>
      </c>
      <c r="M28" s="12">
        <f t="shared" si="11"/>
        <v>0</v>
      </c>
      <c r="N28" s="13">
        <f>L28+M28</f>
        <v>1578100</v>
      </c>
      <c r="P28" s="3" t="s">
        <v>13</v>
      </c>
      <c r="Q28" s="2">
        <v>446</v>
      </c>
      <c r="R28" s="2">
        <v>0</v>
      </c>
      <c r="S28" s="2">
        <v>70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516</v>
      </c>
      <c r="AB28" s="12">
        <f t="shared" si="12"/>
        <v>0</v>
      </c>
      <c r="AC28" s="13">
        <f>AA28+AB28</f>
        <v>516</v>
      </c>
      <c r="AE28" s="3" t="s">
        <v>13</v>
      </c>
      <c r="AF28" s="2">
        <f t="shared" si="13"/>
        <v>3335.8744394618834</v>
      </c>
      <c r="AG28" s="2" t="str">
        <f t="shared" si="13"/>
        <v>N.A.</v>
      </c>
      <c r="AH28" s="2">
        <f t="shared" si="13"/>
        <v>1290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3058.3333333333335</v>
      </c>
      <c r="AQ28" s="16" t="str">
        <f t="shared" si="13"/>
        <v>N.A.</v>
      </c>
      <c r="AR28" s="13">
        <f t="shared" si="13"/>
        <v>3058.3333333333335</v>
      </c>
    </row>
    <row r="29" spans="1:44" ht="15" customHeight="1" thickBot="1" x14ac:dyDescent="0.3">
      <c r="A29" s="3" t="s">
        <v>14</v>
      </c>
      <c r="B29" s="2">
        <v>32462654.999999996</v>
      </c>
      <c r="C29" s="2">
        <v>219352042.00000006</v>
      </c>
      <c r="D29" s="2">
        <v>8109950</v>
      </c>
      <c r="E29" s="2">
        <v>5747750</v>
      </c>
      <c r="F29" s="2"/>
      <c r="G29" s="2">
        <v>15837464.000000004</v>
      </c>
      <c r="H29" s="2"/>
      <c r="I29" s="2">
        <v>8741930</v>
      </c>
      <c r="J29" s="2">
        <v>0</v>
      </c>
      <c r="K29" s="2"/>
      <c r="L29" s="1">
        <f t="shared" si="11"/>
        <v>40572605</v>
      </c>
      <c r="M29" s="12">
        <f t="shared" si="11"/>
        <v>249679186.00000006</v>
      </c>
      <c r="N29" s="13">
        <f>L29+M29</f>
        <v>290251791.00000006</v>
      </c>
      <c r="P29" s="3" t="s">
        <v>14</v>
      </c>
      <c r="Q29" s="2">
        <v>9036</v>
      </c>
      <c r="R29" s="2">
        <v>35588</v>
      </c>
      <c r="S29" s="2">
        <v>2193</v>
      </c>
      <c r="T29" s="2">
        <v>986</v>
      </c>
      <c r="U29" s="2">
        <v>0</v>
      </c>
      <c r="V29" s="2">
        <v>2250</v>
      </c>
      <c r="W29" s="2">
        <v>0</v>
      </c>
      <c r="X29" s="2">
        <v>2333</v>
      </c>
      <c r="Y29" s="2">
        <v>2512</v>
      </c>
      <c r="Z29" s="2">
        <v>0</v>
      </c>
      <c r="AA29" s="1">
        <f t="shared" si="12"/>
        <v>13741</v>
      </c>
      <c r="AB29" s="12">
        <f t="shared" si="12"/>
        <v>41157</v>
      </c>
      <c r="AC29" s="13">
        <f>AA29+AB29</f>
        <v>54898</v>
      </c>
      <c r="AE29" s="3" t="s">
        <v>14</v>
      </c>
      <c r="AF29" s="2">
        <f t="shared" si="13"/>
        <v>3592.5913014608232</v>
      </c>
      <c r="AG29" s="2">
        <f t="shared" si="13"/>
        <v>6163.6518489378459</v>
      </c>
      <c r="AH29" s="2">
        <f t="shared" si="13"/>
        <v>3698.1076151390789</v>
      </c>
      <c r="AI29" s="2">
        <f t="shared" si="13"/>
        <v>5829.361054766734</v>
      </c>
      <c r="AJ29" s="2" t="str">
        <f t="shared" si="13"/>
        <v>N.A.</v>
      </c>
      <c r="AK29" s="2">
        <f t="shared" si="13"/>
        <v>7038.8728888888909</v>
      </c>
      <c r="AL29" s="2" t="str">
        <f t="shared" si="13"/>
        <v>N.A.</v>
      </c>
      <c r="AM29" s="2">
        <f t="shared" si="13"/>
        <v>3747.0767252464639</v>
      </c>
      <c r="AN29" s="2">
        <f t="shared" si="13"/>
        <v>0</v>
      </c>
      <c r="AO29" s="2" t="str">
        <f t="shared" si="13"/>
        <v>N.A.</v>
      </c>
      <c r="AP29" s="15">
        <f t="shared" si="13"/>
        <v>2952.6675642238556</v>
      </c>
      <c r="AQ29" s="16">
        <f t="shared" si="13"/>
        <v>6066.5059649634341</v>
      </c>
      <c r="AR29" s="13">
        <f t="shared" si="13"/>
        <v>5287.1104776130287</v>
      </c>
    </row>
    <row r="30" spans="1:44" ht="15" customHeight="1" thickBot="1" x14ac:dyDescent="0.3">
      <c r="A30" s="3" t="s">
        <v>15</v>
      </c>
      <c r="B30" s="2">
        <v>5663566.9999999991</v>
      </c>
      <c r="C30" s="2">
        <v>1442440</v>
      </c>
      <c r="D30" s="2">
        <v>5866225</v>
      </c>
      <c r="E30" s="2">
        <v>2676750</v>
      </c>
      <c r="F30" s="2"/>
      <c r="G30" s="2">
        <v>14409234</v>
      </c>
      <c r="H30" s="2">
        <v>5006054</v>
      </c>
      <c r="I30" s="2"/>
      <c r="J30" s="2">
        <v>0</v>
      </c>
      <c r="K30" s="2"/>
      <c r="L30" s="1">
        <f t="shared" si="11"/>
        <v>16535846</v>
      </c>
      <c r="M30" s="12">
        <f t="shared" si="11"/>
        <v>18528424</v>
      </c>
      <c r="N30" s="13">
        <f>L30+M30</f>
        <v>35064270</v>
      </c>
      <c r="P30" s="3" t="s">
        <v>15</v>
      </c>
      <c r="Q30" s="2">
        <v>2546</v>
      </c>
      <c r="R30" s="2">
        <v>458</v>
      </c>
      <c r="S30" s="2">
        <v>1361</v>
      </c>
      <c r="T30" s="2">
        <v>903</v>
      </c>
      <c r="U30" s="2">
        <v>0</v>
      </c>
      <c r="V30" s="2">
        <v>1807</v>
      </c>
      <c r="W30" s="2">
        <v>3879</v>
      </c>
      <c r="X30" s="2">
        <v>0</v>
      </c>
      <c r="Y30" s="2">
        <v>2542</v>
      </c>
      <c r="Z30" s="2">
        <v>0</v>
      </c>
      <c r="AA30" s="1">
        <f t="shared" si="12"/>
        <v>10328</v>
      </c>
      <c r="AB30" s="12">
        <f t="shared" si="12"/>
        <v>3168</v>
      </c>
      <c r="AC30" s="18">
        <f>AA30+AB30</f>
        <v>13496</v>
      </c>
      <c r="AE30" s="3" t="s">
        <v>15</v>
      </c>
      <c r="AF30" s="2">
        <f t="shared" si="13"/>
        <v>2224.4960722702276</v>
      </c>
      <c r="AG30" s="2">
        <f t="shared" si="13"/>
        <v>3149.4323144104806</v>
      </c>
      <c r="AH30" s="2">
        <f t="shared" si="13"/>
        <v>4310.2314474650993</v>
      </c>
      <c r="AI30" s="2">
        <f t="shared" si="13"/>
        <v>2964.2857142857142</v>
      </c>
      <c r="AJ30" s="2" t="str">
        <f t="shared" si="13"/>
        <v>N.A.</v>
      </c>
      <c r="AK30" s="2">
        <f t="shared" si="13"/>
        <v>7974.1195351411179</v>
      </c>
      <c r="AL30" s="2">
        <f t="shared" si="13"/>
        <v>1290.5527197731374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1601.0695197521302</v>
      </c>
      <c r="AQ30" s="16">
        <f t="shared" si="13"/>
        <v>5848.6186868686873</v>
      </c>
      <c r="AR30" s="13">
        <f t="shared" si="13"/>
        <v>2598.1231475992886</v>
      </c>
    </row>
    <row r="31" spans="1:44" ht="15" customHeight="1" thickBot="1" x14ac:dyDescent="0.3">
      <c r="A31" s="4" t="s">
        <v>16</v>
      </c>
      <c r="B31" s="2">
        <v>52266492.000000022</v>
      </c>
      <c r="C31" s="2">
        <v>220794482.00000003</v>
      </c>
      <c r="D31" s="2">
        <v>26990351.999999996</v>
      </c>
      <c r="E31" s="2">
        <v>8424500</v>
      </c>
      <c r="F31" s="2">
        <v>6921469.9999999991</v>
      </c>
      <c r="G31" s="2">
        <v>30246698.000000011</v>
      </c>
      <c r="H31" s="2">
        <v>36569166</v>
      </c>
      <c r="I31" s="2">
        <v>8741930</v>
      </c>
      <c r="J31" s="2">
        <v>0</v>
      </c>
      <c r="K31" s="2"/>
      <c r="L31" s="1">
        <f t="shared" ref="L31" si="14">B31+D31+F31+H31+J31</f>
        <v>122747480.00000001</v>
      </c>
      <c r="M31" s="12">
        <f t="shared" ref="M31" si="15">C31+E31+G31+I31+K31</f>
        <v>268207610.00000003</v>
      </c>
      <c r="N31" s="18">
        <f>L31+M31</f>
        <v>390955090.00000006</v>
      </c>
      <c r="P31" s="4" t="s">
        <v>16</v>
      </c>
      <c r="Q31" s="2">
        <v>16202</v>
      </c>
      <c r="R31" s="2">
        <v>36046</v>
      </c>
      <c r="S31" s="2">
        <v>7487</v>
      </c>
      <c r="T31" s="2">
        <v>1889</v>
      </c>
      <c r="U31" s="2">
        <v>1666</v>
      </c>
      <c r="V31" s="2">
        <v>4057</v>
      </c>
      <c r="W31" s="2">
        <v>11592</v>
      </c>
      <c r="X31" s="2">
        <v>2333</v>
      </c>
      <c r="Y31" s="2">
        <v>7761</v>
      </c>
      <c r="Z31" s="2">
        <v>0</v>
      </c>
      <c r="AA31" s="1">
        <f t="shared" ref="AA31" si="16">Q31+S31+U31+W31+Y31</f>
        <v>44708</v>
      </c>
      <c r="AB31" s="12">
        <f t="shared" ref="AB31" si="17">R31+T31+V31+X31+Z31</f>
        <v>44325</v>
      </c>
      <c r="AC31" s="13">
        <f>AA31+AB31</f>
        <v>89033</v>
      </c>
      <c r="AE31" s="4" t="s">
        <v>16</v>
      </c>
      <c r="AF31" s="2">
        <f t="shared" ref="AF31:AO31" si="18">IFERROR(B31/Q31, "N.A.")</f>
        <v>3225.9284039007543</v>
      </c>
      <c r="AG31" s="2">
        <f t="shared" si="18"/>
        <v>6125.3532153359602</v>
      </c>
      <c r="AH31" s="2">
        <f t="shared" si="18"/>
        <v>3604.9622011486572</v>
      </c>
      <c r="AI31" s="2">
        <f t="shared" si="18"/>
        <v>4459.7670725251455</v>
      </c>
      <c r="AJ31" s="2">
        <f t="shared" si="18"/>
        <v>4154.5438175270101</v>
      </c>
      <c r="AK31" s="2">
        <f t="shared" si="18"/>
        <v>7455.4345575548459</v>
      </c>
      <c r="AL31" s="2">
        <f t="shared" si="18"/>
        <v>3154.6899585921324</v>
      </c>
      <c r="AM31" s="2">
        <f t="shared" si="18"/>
        <v>3747.0767252464639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2745.5372640243359</v>
      </c>
      <c r="AQ31" s="16">
        <f t="shared" ref="AQ31" si="20">IFERROR(M31/AB31, "N.A.")</f>
        <v>6050.9331077270172</v>
      </c>
      <c r="AR31" s="13">
        <f t="shared" ref="AR31" si="21">IFERROR(N31/AC31, "N.A.")</f>
        <v>4391.1256500398731</v>
      </c>
    </row>
    <row r="32" spans="1:44" ht="15" customHeight="1" thickBot="1" x14ac:dyDescent="0.3">
      <c r="A32" s="5" t="s">
        <v>0</v>
      </c>
      <c r="B32" s="46">
        <f>B31+C31</f>
        <v>273060974.00000006</v>
      </c>
      <c r="C32" s="47"/>
      <c r="D32" s="46">
        <f>D31+E31</f>
        <v>35414852</v>
      </c>
      <c r="E32" s="47"/>
      <c r="F32" s="46">
        <f>F31+G31</f>
        <v>37168168.000000007</v>
      </c>
      <c r="G32" s="47"/>
      <c r="H32" s="46">
        <f>H31+I31</f>
        <v>45311096</v>
      </c>
      <c r="I32" s="47"/>
      <c r="J32" s="46">
        <f>J31+K31</f>
        <v>0</v>
      </c>
      <c r="K32" s="47"/>
      <c r="L32" s="46">
        <f>L31+M31</f>
        <v>390955090.00000006</v>
      </c>
      <c r="M32" s="50"/>
      <c r="N32" s="19">
        <f>B32+D32+F32+H32+J32</f>
        <v>390955090.00000006</v>
      </c>
      <c r="P32" s="5" t="s">
        <v>0</v>
      </c>
      <c r="Q32" s="46">
        <f>Q31+R31</f>
        <v>52248</v>
      </c>
      <c r="R32" s="47"/>
      <c r="S32" s="46">
        <f>S31+T31</f>
        <v>9376</v>
      </c>
      <c r="T32" s="47"/>
      <c r="U32" s="46">
        <f>U31+V31</f>
        <v>5723</v>
      </c>
      <c r="V32" s="47"/>
      <c r="W32" s="46">
        <f>W31+X31</f>
        <v>13925</v>
      </c>
      <c r="X32" s="47"/>
      <c r="Y32" s="46">
        <f>Y31+Z31</f>
        <v>7761</v>
      </c>
      <c r="Z32" s="47"/>
      <c r="AA32" s="46">
        <f>AA31+AB31</f>
        <v>89033</v>
      </c>
      <c r="AB32" s="47"/>
      <c r="AC32" s="20">
        <f>Q32+S32+U32+W32+Y32</f>
        <v>89033</v>
      </c>
      <c r="AE32" s="5" t="s">
        <v>0</v>
      </c>
      <c r="AF32" s="48">
        <f>IFERROR(B32/Q32,"N.A.")</f>
        <v>5226.2473970295523</v>
      </c>
      <c r="AG32" s="49"/>
      <c r="AH32" s="48">
        <f>IFERROR(D32/S32,"N.A.")</f>
        <v>3777.1813139931742</v>
      </c>
      <c r="AI32" s="49"/>
      <c r="AJ32" s="48">
        <f>IFERROR(F32/U32,"N.A.")</f>
        <v>6494.5252489952836</v>
      </c>
      <c r="AK32" s="49"/>
      <c r="AL32" s="48">
        <f>IFERROR(H32/W32,"N.A.")</f>
        <v>3253.9386714542188</v>
      </c>
      <c r="AM32" s="49"/>
      <c r="AN32" s="48">
        <f>IFERROR(J32/Y32,"N.A.")</f>
        <v>0</v>
      </c>
      <c r="AO32" s="49"/>
      <c r="AP32" s="48">
        <f>IFERROR(L32/AA32,"N.A.")</f>
        <v>4391.1256500398731</v>
      </c>
      <c r="AQ32" s="49"/>
      <c r="AR32" s="17">
        <f>IFERROR(N32/AC32, "N.A.")</f>
        <v>4391.1256500398731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1004918.0000000001</v>
      </c>
      <c r="C39" s="2"/>
      <c r="D39" s="2">
        <v>274942</v>
      </c>
      <c r="E39" s="2"/>
      <c r="F39" s="2">
        <v>6077954.9999999991</v>
      </c>
      <c r="G39" s="2"/>
      <c r="H39" s="2">
        <v>19276155.999999996</v>
      </c>
      <c r="I39" s="2"/>
      <c r="J39" s="2">
        <v>0</v>
      </c>
      <c r="K39" s="2"/>
      <c r="L39" s="1">
        <f t="shared" ref="L39:M42" si="22">B39+D39+F39+H39+J39</f>
        <v>26633970.999999996</v>
      </c>
      <c r="M39" s="12">
        <f t="shared" si="22"/>
        <v>0</v>
      </c>
      <c r="N39" s="13">
        <f>L39+M39</f>
        <v>26633970.999999996</v>
      </c>
      <c r="P39" s="3" t="s">
        <v>12</v>
      </c>
      <c r="Q39" s="2">
        <v>819</v>
      </c>
      <c r="R39" s="2">
        <v>0</v>
      </c>
      <c r="S39" s="2">
        <v>671</v>
      </c>
      <c r="T39" s="2">
        <v>0</v>
      </c>
      <c r="U39" s="2">
        <v>1265</v>
      </c>
      <c r="V39" s="2">
        <v>0</v>
      </c>
      <c r="W39" s="2">
        <v>13750</v>
      </c>
      <c r="X39" s="2">
        <v>0</v>
      </c>
      <c r="Y39" s="2">
        <v>3554</v>
      </c>
      <c r="Z39" s="2">
        <v>0</v>
      </c>
      <c r="AA39" s="1">
        <f t="shared" ref="AA39:AB42" si="23">Q39+S39+U39+W39+Y39</f>
        <v>20059</v>
      </c>
      <c r="AB39" s="12">
        <f t="shared" si="23"/>
        <v>0</v>
      </c>
      <c r="AC39" s="13">
        <f>AA39+AB39</f>
        <v>20059</v>
      </c>
      <c r="AE39" s="3" t="s">
        <v>12</v>
      </c>
      <c r="AF39" s="2">
        <f t="shared" ref="AF39:AR42" si="24">IFERROR(B39/Q39, "N.A.")</f>
        <v>1227.0061050061051</v>
      </c>
      <c r="AG39" s="2" t="str">
        <f t="shared" si="24"/>
        <v>N.A.</v>
      </c>
      <c r="AH39" s="2">
        <f t="shared" si="24"/>
        <v>409.74962742175859</v>
      </c>
      <c r="AI39" s="2" t="str">
        <f t="shared" si="24"/>
        <v>N.A.</v>
      </c>
      <c r="AJ39" s="2">
        <f t="shared" si="24"/>
        <v>4804.7075098814221</v>
      </c>
      <c r="AK39" s="2" t="str">
        <f t="shared" si="24"/>
        <v>N.A.</v>
      </c>
      <c r="AL39" s="2">
        <f t="shared" si="24"/>
        <v>1401.9022545454543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1327.7815942968241</v>
      </c>
      <c r="AQ39" s="16" t="str">
        <f t="shared" si="24"/>
        <v>N.A.</v>
      </c>
      <c r="AR39" s="13">
        <f t="shared" si="24"/>
        <v>1327.7815942968241</v>
      </c>
    </row>
    <row r="40" spans="1:44" ht="15" customHeight="1" thickBot="1" x14ac:dyDescent="0.3">
      <c r="A40" s="3" t="s">
        <v>13</v>
      </c>
      <c r="B40" s="2">
        <v>6672869</v>
      </c>
      <c r="C40" s="2">
        <v>1345900</v>
      </c>
      <c r="D40" s="2">
        <v>133343</v>
      </c>
      <c r="E40" s="2"/>
      <c r="F40" s="2"/>
      <c r="G40" s="2"/>
      <c r="H40" s="2"/>
      <c r="I40" s="2"/>
      <c r="J40" s="2"/>
      <c r="K40" s="2"/>
      <c r="L40" s="1">
        <f t="shared" si="22"/>
        <v>6806212</v>
      </c>
      <c r="M40" s="12">
        <f t="shared" si="22"/>
        <v>1345900</v>
      </c>
      <c r="N40" s="13">
        <f>L40+M40</f>
        <v>8152112</v>
      </c>
      <c r="P40" s="3" t="s">
        <v>13</v>
      </c>
      <c r="Q40" s="2">
        <v>4207</v>
      </c>
      <c r="R40" s="2">
        <v>792</v>
      </c>
      <c r="S40" s="2">
        <v>313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4520</v>
      </c>
      <c r="AB40" s="12">
        <f t="shared" si="23"/>
        <v>792</v>
      </c>
      <c r="AC40" s="13">
        <f>AA40+AB40</f>
        <v>5312</v>
      </c>
      <c r="AE40" s="3" t="s">
        <v>13</v>
      </c>
      <c r="AF40" s="2">
        <f t="shared" si="24"/>
        <v>1586.134775374376</v>
      </c>
      <c r="AG40" s="2">
        <f t="shared" si="24"/>
        <v>1699.3686868686868</v>
      </c>
      <c r="AH40" s="2">
        <f t="shared" si="24"/>
        <v>426.01597444089458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1505.7991150442479</v>
      </c>
      <c r="AQ40" s="16">
        <f t="shared" si="24"/>
        <v>1699.3686868686868</v>
      </c>
      <c r="AR40" s="13">
        <f t="shared" si="24"/>
        <v>1534.6596385542168</v>
      </c>
    </row>
    <row r="41" spans="1:44" ht="15" customHeight="1" thickBot="1" x14ac:dyDescent="0.3">
      <c r="A41" s="3" t="s">
        <v>14</v>
      </c>
      <c r="B41" s="2">
        <v>7444203.0000000009</v>
      </c>
      <c r="C41" s="2">
        <v>147979928.99999997</v>
      </c>
      <c r="D41" s="2">
        <v>3145556</v>
      </c>
      <c r="E41" s="2">
        <v>585144</v>
      </c>
      <c r="F41" s="2"/>
      <c r="G41" s="2">
        <v>10626139.999999998</v>
      </c>
      <c r="H41" s="2"/>
      <c r="I41" s="2">
        <v>8752785</v>
      </c>
      <c r="J41" s="2">
        <v>0</v>
      </c>
      <c r="K41" s="2"/>
      <c r="L41" s="1">
        <f t="shared" si="22"/>
        <v>10589759</v>
      </c>
      <c r="M41" s="12">
        <f t="shared" si="22"/>
        <v>167943997.99999997</v>
      </c>
      <c r="N41" s="13">
        <f>L41+M41</f>
        <v>178533756.99999997</v>
      </c>
      <c r="P41" s="3" t="s">
        <v>14</v>
      </c>
      <c r="Q41" s="2">
        <v>4172</v>
      </c>
      <c r="R41" s="2">
        <v>22755</v>
      </c>
      <c r="S41" s="2">
        <v>1556</v>
      </c>
      <c r="T41" s="2">
        <v>243</v>
      </c>
      <c r="U41" s="2">
        <v>0</v>
      </c>
      <c r="V41" s="2">
        <v>1484</v>
      </c>
      <c r="W41" s="2">
        <v>0</v>
      </c>
      <c r="X41" s="2">
        <v>2484</v>
      </c>
      <c r="Y41" s="2">
        <v>4729</v>
      </c>
      <c r="Z41" s="2">
        <v>0</v>
      </c>
      <c r="AA41" s="1">
        <f t="shared" si="23"/>
        <v>10457</v>
      </c>
      <c r="AB41" s="12">
        <f t="shared" si="23"/>
        <v>26966</v>
      </c>
      <c r="AC41" s="13">
        <f>AA41+AB41</f>
        <v>37423</v>
      </c>
      <c r="AE41" s="3" t="s">
        <v>14</v>
      </c>
      <c r="AF41" s="2">
        <f t="shared" si="24"/>
        <v>1784.3247842761268</v>
      </c>
      <c r="AG41" s="2">
        <f t="shared" si="24"/>
        <v>6503.1829927488452</v>
      </c>
      <c r="AH41" s="2">
        <f t="shared" si="24"/>
        <v>2021.5655526992289</v>
      </c>
      <c r="AI41" s="2">
        <f t="shared" si="24"/>
        <v>2408</v>
      </c>
      <c r="AJ41" s="2" t="str">
        <f t="shared" si="24"/>
        <v>N.A.</v>
      </c>
      <c r="AK41" s="2">
        <f t="shared" si="24"/>
        <v>7160.471698113206</v>
      </c>
      <c r="AL41" s="2" t="str">
        <f t="shared" si="24"/>
        <v>N.A.</v>
      </c>
      <c r="AM41" s="2">
        <f t="shared" si="24"/>
        <v>3523.6654589371979</v>
      </c>
      <c r="AN41" s="2">
        <f t="shared" si="24"/>
        <v>0</v>
      </c>
      <c r="AO41" s="2" t="str">
        <f t="shared" si="24"/>
        <v>N.A.</v>
      </c>
      <c r="AP41" s="15">
        <f t="shared" si="24"/>
        <v>1012.6957062254949</v>
      </c>
      <c r="AQ41" s="16">
        <f t="shared" si="24"/>
        <v>6227.9907290662304</v>
      </c>
      <c r="AR41" s="13">
        <f t="shared" si="24"/>
        <v>4770.6960158191478</v>
      </c>
    </row>
    <row r="42" spans="1:44" ht="15" customHeight="1" thickBot="1" x14ac:dyDescent="0.3">
      <c r="A42" s="3" t="s">
        <v>15</v>
      </c>
      <c r="B42" s="2">
        <v>305730</v>
      </c>
      <c r="C42" s="2"/>
      <c r="D42" s="2"/>
      <c r="E42" s="2"/>
      <c r="F42" s="2"/>
      <c r="G42" s="2"/>
      <c r="H42" s="2">
        <v>0</v>
      </c>
      <c r="I42" s="2"/>
      <c r="J42" s="2">
        <v>0</v>
      </c>
      <c r="K42" s="2"/>
      <c r="L42" s="1">
        <f t="shared" si="22"/>
        <v>305730</v>
      </c>
      <c r="M42" s="12">
        <f t="shared" si="22"/>
        <v>0</v>
      </c>
      <c r="N42" s="13">
        <f>L42+M42</f>
        <v>305730</v>
      </c>
      <c r="P42" s="3" t="s">
        <v>15</v>
      </c>
      <c r="Q42" s="2">
        <v>237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60</v>
      </c>
      <c r="X42" s="2">
        <v>0</v>
      </c>
      <c r="Y42" s="2">
        <v>1290</v>
      </c>
      <c r="Z42" s="2">
        <v>0</v>
      </c>
      <c r="AA42" s="1">
        <f t="shared" si="23"/>
        <v>1587</v>
      </c>
      <c r="AB42" s="12">
        <f t="shared" si="23"/>
        <v>0</v>
      </c>
      <c r="AC42" s="13">
        <f>AA42+AB42</f>
        <v>1587</v>
      </c>
      <c r="AE42" s="3" t="s">
        <v>15</v>
      </c>
      <c r="AF42" s="2">
        <f t="shared" si="24"/>
        <v>1290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0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192.64650283553874</v>
      </c>
      <c r="AQ42" s="16" t="str">
        <f t="shared" si="24"/>
        <v>N.A.</v>
      </c>
      <c r="AR42" s="13">
        <f t="shared" si="24"/>
        <v>192.64650283553874</v>
      </c>
    </row>
    <row r="43" spans="1:44" ht="15" customHeight="1" thickBot="1" x14ac:dyDescent="0.3">
      <c r="A43" s="4" t="s">
        <v>16</v>
      </c>
      <c r="B43" s="2">
        <v>15427720.000000004</v>
      </c>
      <c r="C43" s="2">
        <v>149325829.00000006</v>
      </c>
      <c r="D43" s="2">
        <v>3553840.9999999995</v>
      </c>
      <c r="E43" s="2">
        <v>585144</v>
      </c>
      <c r="F43" s="2">
        <v>6077954.9999999991</v>
      </c>
      <c r="G43" s="2">
        <v>10626139.999999998</v>
      </c>
      <c r="H43" s="2">
        <v>19276156</v>
      </c>
      <c r="I43" s="2">
        <v>8752785</v>
      </c>
      <c r="J43" s="2">
        <v>0</v>
      </c>
      <c r="K43" s="2"/>
      <c r="L43" s="1">
        <f t="shared" ref="L43" si="25">B43+D43+F43+H43+J43</f>
        <v>44335672</v>
      </c>
      <c r="M43" s="12">
        <f t="shared" ref="M43" si="26">C43+E43+G43+I43+K43</f>
        <v>169289898.00000006</v>
      </c>
      <c r="N43" s="18">
        <f>L43+M43</f>
        <v>213625570.00000006</v>
      </c>
      <c r="P43" s="4" t="s">
        <v>16</v>
      </c>
      <c r="Q43" s="2">
        <v>9435</v>
      </c>
      <c r="R43" s="2">
        <v>23547</v>
      </c>
      <c r="S43" s="2">
        <v>2540</v>
      </c>
      <c r="T43" s="2">
        <v>243</v>
      </c>
      <c r="U43" s="2">
        <v>1265</v>
      </c>
      <c r="V43" s="2">
        <v>1484</v>
      </c>
      <c r="W43" s="2">
        <v>13810</v>
      </c>
      <c r="X43" s="2">
        <v>2484</v>
      </c>
      <c r="Y43" s="2">
        <v>9573</v>
      </c>
      <c r="Z43" s="2">
        <v>0</v>
      </c>
      <c r="AA43" s="1">
        <f t="shared" ref="AA43" si="27">Q43+S43+U43+W43+Y43</f>
        <v>36623</v>
      </c>
      <c r="AB43" s="12">
        <f t="shared" ref="AB43" si="28">R43+T43+V43+X43+Z43</f>
        <v>27758</v>
      </c>
      <c r="AC43" s="18">
        <f>AA43+AB43</f>
        <v>64381</v>
      </c>
      <c r="AE43" s="4" t="s">
        <v>16</v>
      </c>
      <c r="AF43" s="2">
        <f t="shared" ref="AF43:AO43" si="29">IFERROR(B43/Q43, "N.A.")</f>
        <v>1635.1584525702176</v>
      </c>
      <c r="AG43" s="2">
        <f t="shared" si="29"/>
        <v>6341.6073809827176</v>
      </c>
      <c r="AH43" s="2">
        <f t="shared" si="29"/>
        <v>1399.1499999999999</v>
      </c>
      <c r="AI43" s="2">
        <f t="shared" si="29"/>
        <v>2408</v>
      </c>
      <c r="AJ43" s="2">
        <f t="shared" si="29"/>
        <v>4804.7075098814221</v>
      </c>
      <c r="AK43" s="2">
        <f t="shared" si="29"/>
        <v>7160.471698113206</v>
      </c>
      <c r="AL43" s="2">
        <f t="shared" si="29"/>
        <v>1395.8114409847935</v>
      </c>
      <c r="AM43" s="2">
        <f t="shared" si="29"/>
        <v>3523.6654589371979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1210.5964011686644</v>
      </c>
      <c r="AQ43" s="16">
        <f t="shared" ref="AQ43" si="31">IFERROR(M43/AB43, "N.A.")</f>
        <v>6098.7786584047863</v>
      </c>
      <c r="AR43" s="13">
        <f t="shared" ref="AR43" si="32">IFERROR(N43/AC43, "N.A.")</f>
        <v>3318.1461921995628</v>
      </c>
    </row>
    <row r="44" spans="1:44" ht="15" customHeight="1" thickBot="1" x14ac:dyDescent="0.3">
      <c r="A44" s="5" t="s">
        <v>0</v>
      </c>
      <c r="B44" s="46">
        <f>B43+C43</f>
        <v>164753549.00000006</v>
      </c>
      <c r="C44" s="47"/>
      <c r="D44" s="46">
        <f>D43+E43</f>
        <v>4138984.9999999995</v>
      </c>
      <c r="E44" s="47"/>
      <c r="F44" s="46">
        <f>F43+G43</f>
        <v>16704094.999999996</v>
      </c>
      <c r="G44" s="47"/>
      <c r="H44" s="46">
        <f>H43+I43</f>
        <v>28028941</v>
      </c>
      <c r="I44" s="47"/>
      <c r="J44" s="46">
        <f>J43+K43</f>
        <v>0</v>
      </c>
      <c r="K44" s="47"/>
      <c r="L44" s="46">
        <f>L43+M43</f>
        <v>213625570.00000006</v>
      </c>
      <c r="M44" s="50"/>
      <c r="N44" s="19">
        <f>B44+D44+F44+H44+J44</f>
        <v>213625570.00000006</v>
      </c>
      <c r="P44" s="5" t="s">
        <v>0</v>
      </c>
      <c r="Q44" s="46">
        <f>Q43+R43</f>
        <v>32982</v>
      </c>
      <c r="R44" s="47"/>
      <c r="S44" s="46">
        <f>S43+T43</f>
        <v>2783</v>
      </c>
      <c r="T44" s="47"/>
      <c r="U44" s="46">
        <f>U43+V43</f>
        <v>2749</v>
      </c>
      <c r="V44" s="47"/>
      <c r="W44" s="46">
        <f>W43+X43</f>
        <v>16294</v>
      </c>
      <c r="X44" s="47"/>
      <c r="Y44" s="46">
        <f>Y43+Z43</f>
        <v>9573</v>
      </c>
      <c r="Z44" s="47"/>
      <c r="AA44" s="46">
        <f>AA43+AB43</f>
        <v>64381</v>
      </c>
      <c r="AB44" s="50"/>
      <c r="AC44" s="19">
        <f>Q44+S44+U44+W44+Y44</f>
        <v>64381</v>
      </c>
      <c r="AE44" s="5" t="s">
        <v>0</v>
      </c>
      <c r="AF44" s="48">
        <f>IFERROR(B44/Q44,"N.A.")</f>
        <v>4995.2564732278233</v>
      </c>
      <c r="AG44" s="49"/>
      <c r="AH44" s="48">
        <f>IFERROR(D44/S44,"N.A.")</f>
        <v>1487.2385914480774</v>
      </c>
      <c r="AI44" s="49"/>
      <c r="AJ44" s="48">
        <f>IFERROR(F44/U44,"N.A.")</f>
        <v>6076.4259730811191</v>
      </c>
      <c r="AK44" s="49"/>
      <c r="AL44" s="48">
        <f>IFERROR(H44/W44,"N.A.")</f>
        <v>1720.2001350190253</v>
      </c>
      <c r="AM44" s="49"/>
      <c r="AN44" s="48">
        <f>IFERROR(J44/Y44,"N.A.")</f>
        <v>0</v>
      </c>
      <c r="AO44" s="49"/>
      <c r="AP44" s="48">
        <f>IFERROR(L44/AA44,"N.A.")</f>
        <v>3318.1461921995628</v>
      </c>
      <c r="AQ44" s="49"/>
      <c r="AR44" s="17">
        <f>IFERROR(N44/AC44, "N.A.")</f>
        <v>3318.1461921995628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88239955.99999994</v>
      </c>
      <c r="C15" s="2"/>
      <c r="D15" s="2">
        <v>44121698</v>
      </c>
      <c r="E15" s="2"/>
      <c r="F15" s="2">
        <v>55332564.999999993</v>
      </c>
      <c r="G15" s="2"/>
      <c r="H15" s="2">
        <v>130210442.99999985</v>
      </c>
      <c r="I15" s="2"/>
      <c r="J15" s="2">
        <v>0</v>
      </c>
      <c r="K15" s="2"/>
      <c r="L15" s="1">
        <f t="shared" ref="L15:M18" si="0">B15+D15+F15+H15+J15</f>
        <v>317904661.99999976</v>
      </c>
      <c r="M15" s="12">
        <f t="shared" si="0"/>
        <v>0</v>
      </c>
      <c r="N15" s="13">
        <f>L15+M15</f>
        <v>317904661.99999976</v>
      </c>
      <c r="P15" s="3" t="s">
        <v>12</v>
      </c>
      <c r="Q15" s="2">
        <v>16385</v>
      </c>
      <c r="R15" s="2">
        <v>0</v>
      </c>
      <c r="S15" s="2">
        <v>6960</v>
      </c>
      <c r="T15" s="2">
        <v>0</v>
      </c>
      <c r="U15" s="2">
        <v>5834</v>
      </c>
      <c r="V15" s="2">
        <v>0</v>
      </c>
      <c r="W15" s="2">
        <v>29623</v>
      </c>
      <c r="X15" s="2">
        <v>0</v>
      </c>
      <c r="Y15" s="2">
        <v>3147</v>
      </c>
      <c r="Z15" s="2">
        <v>0</v>
      </c>
      <c r="AA15" s="1">
        <f t="shared" ref="AA15:AB18" si="1">Q15+S15+U15+W15+Y15</f>
        <v>61949</v>
      </c>
      <c r="AB15" s="12">
        <f t="shared" si="1"/>
        <v>0</v>
      </c>
      <c r="AC15" s="13">
        <f>AA15+AB15</f>
        <v>61949</v>
      </c>
      <c r="AE15" s="3" t="s">
        <v>12</v>
      </c>
      <c r="AF15" s="2">
        <f t="shared" ref="AF15:AR18" si="2">IFERROR(B15/Q15, "N.A.")</f>
        <v>5385.4108025633168</v>
      </c>
      <c r="AG15" s="2" t="str">
        <f t="shared" si="2"/>
        <v>N.A.</v>
      </c>
      <c r="AH15" s="2">
        <f t="shared" si="2"/>
        <v>6339.3244252873565</v>
      </c>
      <c r="AI15" s="2" t="str">
        <f t="shared" si="2"/>
        <v>N.A.</v>
      </c>
      <c r="AJ15" s="2">
        <f t="shared" si="2"/>
        <v>9484.4986287281445</v>
      </c>
      <c r="AK15" s="2" t="str">
        <f t="shared" si="2"/>
        <v>N.A.</v>
      </c>
      <c r="AL15" s="2">
        <f t="shared" si="2"/>
        <v>4395.5859636093528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5131.7157984793903</v>
      </c>
      <c r="AQ15" s="16" t="str">
        <f t="shared" si="2"/>
        <v>N.A.</v>
      </c>
      <c r="AR15" s="13">
        <f t="shared" si="2"/>
        <v>5131.7157984793903</v>
      </c>
    </row>
    <row r="16" spans="1:44" ht="15" customHeight="1" thickBot="1" x14ac:dyDescent="0.3">
      <c r="A16" s="3" t="s">
        <v>13</v>
      </c>
      <c r="B16" s="2">
        <v>32436325.999999996</v>
      </c>
      <c r="C16" s="2">
        <v>2325465</v>
      </c>
      <c r="D16" s="2">
        <v>11250</v>
      </c>
      <c r="E16" s="2"/>
      <c r="F16" s="2"/>
      <c r="G16" s="2"/>
      <c r="H16" s="2"/>
      <c r="I16" s="2"/>
      <c r="J16" s="2"/>
      <c r="K16" s="2"/>
      <c r="L16" s="1">
        <f t="shared" si="0"/>
        <v>32447575.999999996</v>
      </c>
      <c r="M16" s="12">
        <f t="shared" si="0"/>
        <v>2325465</v>
      </c>
      <c r="N16" s="13">
        <f>L16+M16</f>
        <v>34773041</v>
      </c>
      <c r="P16" s="3" t="s">
        <v>13</v>
      </c>
      <c r="Q16" s="2">
        <v>10762</v>
      </c>
      <c r="R16" s="2">
        <v>518</v>
      </c>
      <c r="S16" s="2">
        <v>75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10837</v>
      </c>
      <c r="AB16" s="12">
        <f t="shared" si="1"/>
        <v>518</v>
      </c>
      <c r="AC16" s="13">
        <f>AA16+AB16</f>
        <v>11355</v>
      </c>
      <c r="AE16" s="3" t="s">
        <v>13</v>
      </c>
      <c r="AF16" s="2">
        <f t="shared" si="2"/>
        <v>3013.9682215201633</v>
      </c>
      <c r="AG16" s="2">
        <f t="shared" si="2"/>
        <v>4489.3146718146718</v>
      </c>
      <c r="AH16" s="2">
        <f t="shared" si="2"/>
        <v>150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2994.1474577835193</v>
      </c>
      <c r="AQ16" s="16">
        <f t="shared" si="2"/>
        <v>4489.3146718146718</v>
      </c>
      <c r="AR16" s="13">
        <f t="shared" si="2"/>
        <v>3062.3549977983266</v>
      </c>
    </row>
    <row r="17" spans="1:44" ht="15" customHeight="1" thickBot="1" x14ac:dyDescent="0.3">
      <c r="A17" s="3" t="s">
        <v>14</v>
      </c>
      <c r="B17" s="2">
        <v>216261559.00000015</v>
      </c>
      <c r="C17" s="2">
        <v>920382023.00000072</v>
      </c>
      <c r="D17" s="2">
        <v>55528026.000000007</v>
      </c>
      <c r="E17" s="2">
        <v>20772450</v>
      </c>
      <c r="F17" s="2"/>
      <c r="G17" s="2">
        <v>210942239.99999988</v>
      </c>
      <c r="H17" s="2"/>
      <c r="I17" s="2">
        <v>65311512.999999985</v>
      </c>
      <c r="J17" s="2">
        <v>0</v>
      </c>
      <c r="K17" s="2"/>
      <c r="L17" s="1">
        <f t="shared" si="0"/>
        <v>271789585.00000018</v>
      </c>
      <c r="M17" s="12">
        <f t="shared" si="0"/>
        <v>1217408226.0000005</v>
      </c>
      <c r="N17" s="13">
        <f>L17+M17</f>
        <v>1489197811.0000007</v>
      </c>
      <c r="P17" s="3" t="s">
        <v>14</v>
      </c>
      <c r="Q17" s="2">
        <v>41417</v>
      </c>
      <c r="R17" s="2">
        <v>142491</v>
      </c>
      <c r="S17" s="2">
        <v>7633</v>
      </c>
      <c r="T17" s="2">
        <v>2015</v>
      </c>
      <c r="U17" s="2">
        <v>0</v>
      </c>
      <c r="V17" s="2">
        <v>12276</v>
      </c>
      <c r="W17" s="2">
        <v>0</v>
      </c>
      <c r="X17" s="2">
        <v>7742</v>
      </c>
      <c r="Y17" s="2">
        <v>3150</v>
      </c>
      <c r="Z17" s="2">
        <v>0</v>
      </c>
      <c r="AA17" s="1">
        <f t="shared" si="1"/>
        <v>52200</v>
      </c>
      <c r="AB17" s="12">
        <f t="shared" si="1"/>
        <v>164524</v>
      </c>
      <c r="AC17" s="13">
        <f>AA17+AB17</f>
        <v>216724</v>
      </c>
      <c r="AE17" s="3" t="s">
        <v>14</v>
      </c>
      <c r="AF17" s="2">
        <f t="shared" si="2"/>
        <v>5221.5650336818253</v>
      </c>
      <c r="AG17" s="2">
        <f t="shared" si="2"/>
        <v>6459.2291653507991</v>
      </c>
      <c r="AH17" s="2">
        <f t="shared" si="2"/>
        <v>7274.7315603301467</v>
      </c>
      <c r="AI17" s="2">
        <f t="shared" si="2"/>
        <v>10308.908188585609</v>
      </c>
      <c r="AJ17" s="2" t="str">
        <f t="shared" si="2"/>
        <v>N.A.</v>
      </c>
      <c r="AK17" s="2">
        <f t="shared" si="2"/>
        <v>17183.304007820127</v>
      </c>
      <c r="AL17" s="2" t="str">
        <f t="shared" si="2"/>
        <v>N.A.</v>
      </c>
      <c r="AM17" s="2">
        <f t="shared" si="2"/>
        <v>8436.0001291655881</v>
      </c>
      <c r="AN17" s="2">
        <f t="shared" si="2"/>
        <v>0</v>
      </c>
      <c r="AO17" s="2" t="str">
        <f t="shared" si="2"/>
        <v>N.A.</v>
      </c>
      <c r="AP17" s="15">
        <f t="shared" si="2"/>
        <v>5206.697030651344</v>
      </c>
      <c r="AQ17" s="16">
        <f t="shared" si="2"/>
        <v>7399.5783350757365</v>
      </c>
      <c r="AR17" s="13">
        <f t="shared" si="2"/>
        <v>6871.402387368269</v>
      </c>
    </row>
    <row r="18" spans="1:44" ht="15" customHeight="1" thickBot="1" x14ac:dyDescent="0.3">
      <c r="A18" s="3" t="s">
        <v>15</v>
      </c>
      <c r="B18" s="2">
        <v>824200</v>
      </c>
      <c r="C18" s="2">
        <v>1023400</v>
      </c>
      <c r="D18" s="2">
        <v>222740</v>
      </c>
      <c r="E18" s="2"/>
      <c r="F18" s="2"/>
      <c r="G18" s="2">
        <v>4440000</v>
      </c>
      <c r="H18" s="2">
        <v>0</v>
      </c>
      <c r="I18" s="2"/>
      <c r="J18" s="2">
        <v>0</v>
      </c>
      <c r="K18" s="2"/>
      <c r="L18" s="1">
        <f t="shared" si="0"/>
        <v>1046940</v>
      </c>
      <c r="M18" s="12">
        <f t="shared" si="0"/>
        <v>5463400</v>
      </c>
      <c r="N18" s="13">
        <f>L18+M18</f>
        <v>6510340</v>
      </c>
      <c r="P18" s="3" t="s">
        <v>15</v>
      </c>
      <c r="Q18" s="2">
        <v>164</v>
      </c>
      <c r="R18" s="2">
        <v>238</v>
      </c>
      <c r="S18" s="2">
        <v>74</v>
      </c>
      <c r="T18" s="2">
        <v>0</v>
      </c>
      <c r="U18" s="2">
        <v>0</v>
      </c>
      <c r="V18" s="2">
        <v>190</v>
      </c>
      <c r="W18" s="2">
        <v>78</v>
      </c>
      <c r="X18" s="2">
        <v>0</v>
      </c>
      <c r="Y18" s="2">
        <v>229</v>
      </c>
      <c r="Z18" s="2">
        <v>0</v>
      </c>
      <c r="AA18" s="1">
        <f t="shared" si="1"/>
        <v>545</v>
      </c>
      <c r="AB18" s="12">
        <f t="shared" si="1"/>
        <v>428</v>
      </c>
      <c r="AC18" s="18">
        <f>AA18+AB18</f>
        <v>973</v>
      </c>
      <c r="AE18" s="3" t="s">
        <v>15</v>
      </c>
      <c r="AF18" s="2">
        <f t="shared" si="2"/>
        <v>5025.6097560975613</v>
      </c>
      <c r="AG18" s="2">
        <f t="shared" si="2"/>
        <v>4300</v>
      </c>
      <c r="AH18" s="2">
        <f t="shared" si="2"/>
        <v>3010</v>
      </c>
      <c r="AI18" s="2" t="str">
        <f t="shared" si="2"/>
        <v>N.A.</v>
      </c>
      <c r="AJ18" s="2" t="str">
        <f t="shared" si="2"/>
        <v>N.A.</v>
      </c>
      <c r="AK18" s="2">
        <f t="shared" si="2"/>
        <v>23368.42105263158</v>
      </c>
      <c r="AL18" s="2">
        <f t="shared" si="2"/>
        <v>0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1920.9908256880733</v>
      </c>
      <c r="AQ18" s="16">
        <f t="shared" si="2"/>
        <v>12764.953271028038</v>
      </c>
      <c r="AR18" s="13">
        <f t="shared" si="2"/>
        <v>6690.9969167523122</v>
      </c>
    </row>
    <row r="19" spans="1:44" ht="15" customHeight="1" thickBot="1" x14ac:dyDescent="0.3">
      <c r="A19" s="4" t="s">
        <v>16</v>
      </c>
      <c r="B19" s="2">
        <v>337762040.99999988</v>
      </c>
      <c r="C19" s="2">
        <v>923730888.00000036</v>
      </c>
      <c r="D19" s="2">
        <v>99883714</v>
      </c>
      <c r="E19" s="2">
        <v>20772450</v>
      </c>
      <c r="F19" s="2">
        <v>55332564.999999993</v>
      </c>
      <c r="G19" s="2">
        <v>215382240.00000006</v>
      </c>
      <c r="H19" s="2">
        <v>130210443</v>
      </c>
      <c r="I19" s="2">
        <v>65311512.999999985</v>
      </c>
      <c r="J19" s="2">
        <v>0</v>
      </c>
      <c r="K19" s="2"/>
      <c r="L19" s="1">
        <f t="shared" ref="L19" si="3">B19+D19+F19+H19+J19</f>
        <v>623188762.99999988</v>
      </c>
      <c r="M19" s="12">
        <f t="shared" ref="M19" si="4">C19+E19+G19+I19+K19</f>
        <v>1225197091.0000005</v>
      </c>
      <c r="N19" s="18">
        <f>L19+M19</f>
        <v>1848385854.0000005</v>
      </c>
      <c r="P19" s="4" t="s">
        <v>16</v>
      </c>
      <c r="Q19" s="2">
        <v>68728</v>
      </c>
      <c r="R19" s="2">
        <v>143247</v>
      </c>
      <c r="S19" s="2">
        <v>14742</v>
      </c>
      <c r="T19" s="2">
        <v>2015</v>
      </c>
      <c r="U19" s="2">
        <v>5834</v>
      </c>
      <c r="V19" s="2">
        <v>12466</v>
      </c>
      <c r="W19" s="2">
        <v>29701</v>
      </c>
      <c r="X19" s="2">
        <v>7742</v>
      </c>
      <c r="Y19" s="2">
        <v>6526</v>
      </c>
      <c r="Z19" s="2">
        <v>0</v>
      </c>
      <c r="AA19" s="1">
        <f t="shared" ref="AA19" si="5">Q19+S19+U19+W19+Y19</f>
        <v>125531</v>
      </c>
      <c r="AB19" s="12">
        <f t="shared" ref="AB19" si="6">R19+T19+V19+X19+Z19</f>
        <v>165470</v>
      </c>
      <c r="AC19" s="13">
        <f>AA19+AB19</f>
        <v>291001</v>
      </c>
      <c r="AE19" s="4" t="s">
        <v>16</v>
      </c>
      <c r="AF19" s="2">
        <f t="shared" ref="AF19:AO19" si="7">IFERROR(B19/Q19, "N.A.")</f>
        <v>4914.475046560352</v>
      </c>
      <c r="AG19" s="2">
        <f t="shared" si="7"/>
        <v>6448.5182098054438</v>
      </c>
      <c r="AH19" s="2">
        <f t="shared" si="7"/>
        <v>6775.4520417853755</v>
      </c>
      <c r="AI19" s="2">
        <f t="shared" si="7"/>
        <v>10308.908188585609</v>
      </c>
      <c r="AJ19" s="2">
        <f t="shared" si="7"/>
        <v>9484.4986287281445</v>
      </c>
      <c r="AK19" s="2">
        <f t="shared" si="7"/>
        <v>17277.574201828978</v>
      </c>
      <c r="AL19" s="2">
        <f t="shared" si="7"/>
        <v>4384.0423891451464</v>
      </c>
      <c r="AM19" s="2">
        <f t="shared" si="7"/>
        <v>8436.0001291655881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4964.421242561597</v>
      </c>
      <c r="AQ19" s="16">
        <f t="shared" ref="AQ19" si="9">IFERROR(M19/AB19, "N.A.")</f>
        <v>7404.3457484740466</v>
      </c>
      <c r="AR19" s="13">
        <f t="shared" ref="AR19" si="10">IFERROR(N19/AC19, "N.A.")</f>
        <v>6351.8195951216676</v>
      </c>
    </row>
    <row r="20" spans="1:44" ht="15" customHeight="1" thickBot="1" x14ac:dyDescent="0.3">
      <c r="A20" s="5" t="s">
        <v>0</v>
      </c>
      <c r="B20" s="46">
        <f>B19+C19</f>
        <v>1261492929.0000002</v>
      </c>
      <c r="C20" s="47"/>
      <c r="D20" s="46">
        <f>D19+E19</f>
        <v>120656164</v>
      </c>
      <c r="E20" s="47"/>
      <c r="F20" s="46">
        <f>F19+G19</f>
        <v>270714805.00000006</v>
      </c>
      <c r="G20" s="47"/>
      <c r="H20" s="46">
        <f>H19+I19</f>
        <v>195521956</v>
      </c>
      <c r="I20" s="47"/>
      <c r="J20" s="46">
        <f>J19+K19</f>
        <v>0</v>
      </c>
      <c r="K20" s="47"/>
      <c r="L20" s="46">
        <f>L19+M19</f>
        <v>1848385854.0000005</v>
      </c>
      <c r="M20" s="50"/>
      <c r="N20" s="19">
        <f>B20+D20+F20+H20+J20</f>
        <v>1848385854.0000002</v>
      </c>
      <c r="P20" s="5" t="s">
        <v>0</v>
      </c>
      <c r="Q20" s="46">
        <f>Q19+R19</f>
        <v>211975</v>
      </c>
      <c r="R20" s="47"/>
      <c r="S20" s="46">
        <f>S19+T19</f>
        <v>16757</v>
      </c>
      <c r="T20" s="47"/>
      <c r="U20" s="46">
        <f>U19+V19</f>
        <v>18300</v>
      </c>
      <c r="V20" s="47"/>
      <c r="W20" s="46">
        <f>W19+X19</f>
        <v>37443</v>
      </c>
      <c r="X20" s="47"/>
      <c r="Y20" s="46">
        <f>Y19+Z19</f>
        <v>6526</v>
      </c>
      <c r="Z20" s="47"/>
      <c r="AA20" s="46">
        <f>AA19+AB19</f>
        <v>291001</v>
      </c>
      <c r="AB20" s="47"/>
      <c r="AC20" s="20">
        <f>Q20+S20+U20+W20+Y20</f>
        <v>291001</v>
      </c>
      <c r="AE20" s="5" t="s">
        <v>0</v>
      </c>
      <c r="AF20" s="48">
        <f>IFERROR(B20/Q20,"N.A.")</f>
        <v>5951.1401297322809</v>
      </c>
      <c r="AG20" s="49"/>
      <c r="AH20" s="48">
        <f>IFERROR(D20/S20,"N.A.")</f>
        <v>7200.3439756519665</v>
      </c>
      <c r="AI20" s="49"/>
      <c r="AJ20" s="48">
        <f>IFERROR(F20/U20,"N.A.")</f>
        <v>14793.158743169402</v>
      </c>
      <c r="AK20" s="49"/>
      <c r="AL20" s="48">
        <f>IFERROR(H20/W20,"N.A.")</f>
        <v>5221.8560478594127</v>
      </c>
      <c r="AM20" s="49"/>
      <c r="AN20" s="48">
        <f>IFERROR(J20/Y20,"N.A.")</f>
        <v>0</v>
      </c>
      <c r="AO20" s="49"/>
      <c r="AP20" s="48">
        <f>IFERROR(L20/AA20,"N.A.")</f>
        <v>6351.8195951216676</v>
      </c>
      <c r="AQ20" s="49"/>
      <c r="AR20" s="17">
        <f>IFERROR(N20/AC20, "N.A.")</f>
        <v>6351.8195951216667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75313441.99999997</v>
      </c>
      <c r="C27" s="2"/>
      <c r="D27" s="2">
        <v>43521898.000000015</v>
      </c>
      <c r="E27" s="2"/>
      <c r="F27" s="2">
        <v>48284151.999999985</v>
      </c>
      <c r="G27" s="2"/>
      <c r="H27" s="2">
        <v>88781821.00000003</v>
      </c>
      <c r="I27" s="2"/>
      <c r="J27" s="2">
        <v>0</v>
      </c>
      <c r="K27" s="2"/>
      <c r="L27" s="1">
        <f t="shared" ref="L27:M30" si="11">B27+D27+F27+H27+J27</f>
        <v>255901313</v>
      </c>
      <c r="M27" s="12">
        <f t="shared" si="11"/>
        <v>0</v>
      </c>
      <c r="N27" s="13">
        <f>L27+M27</f>
        <v>255901313</v>
      </c>
      <c r="P27" s="3" t="s">
        <v>12</v>
      </c>
      <c r="Q27" s="2">
        <v>12855</v>
      </c>
      <c r="R27" s="2">
        <v>0</v>
      </c>
      <c r="S27" s="2">
        <v>6717</v>
      </c>
      <c r="T27" s="2">
        <v>0</v>
      </c>
      <c r="U27" s="2">
        <v>4817</v>
      </c>
      <c r="V27" s="2">
        <v>0</v>
      </c>
      <c r="W27" s="2">
        <v>15784</v>
      </c>
      <c r="X27" s="2">
        <v>0</v>
      </c>
      <c r="Y27" s="2">
        <v>1070</v>
      </c>
      <c r="Z27" s="2">
        <v>0</v>
      </c>
      <c r="AA27" s="1">
        <f t="shared" ref="AA27:AB30" si="12">Q27+S27+U27+W27+Y27</f>
        <v>41243</v>
      </c>
      <c r="AB27" s="12">
        <f t="shared" si="12"/>
        <v>0</v>
      </c>
      <c r="AC27" s="13">
        <f>AA27+AB27</f>
        <v>41243</v>
      </c>
      <c r="AE27" s="3" t="s">
        <v>12</v>
      </c>
      <c r="AF27" s="2">
        <f t="shared" ref="AF27:AR30" si="13">IFERROR(B27/Q27, "N.A.")</f>
        <v>5858.6886036561627</v>
      </c>
      <c r="AG27" s="2" t="str">
        <f t="shared" si="13"/>
        <v>N.A.</v>
      </c>
      <c r="AH27" s="2">
        <f t="shared" si="13"/>
        <v>6479.3654905463773</v>
      </c>
      <c r="AI27" s="2" t="str">
        <f t="shared" si="13"/>
        <v>N.A.</v>
      </c>
      <c r="AJ27" s="2">
        <f t="shared" si="13"/>
        <v>10023.697737180815</v>
      </c>
      <c r="AK27" s="2" t="str">
        <f t="shared" si="13"/>
        <v>N.A.</v>
      </c>
      <c r="AL27" s="2">
        <f t="shared" si="13"/>
        <v>5624.7985935124198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6204.7211163106467</v>
      </c>
      <c r="AQ27" s="16" t="str">
        <f t="shared" si="13"/>
        <v>N.A.</v>
      </c>
      <c r="AR27" s="13">
        <f t="shared" si="13"/>
        <v>6204.7211163106467</v>
      </c>
    </row>
    <row r="28" spans="1:44" ht="15" customHeight="1" thickBot="1" x14ac:dyDescent="0.3">
      <c r="A28" s="3" t="s">
        <v>13</v>
      </c>
      <c r="B28" s="2">
        <v>4549790.0000000019</v>
      </c>
      <c r="C28" s="2">
        <v>423120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4549790.0000000019</v>
      </c>
      <c r="M28" s="12">
        <f t="shared" si="11"/>
        <v>423120</v>
      </c>
      <c r="N28" s="13">
        <f>L28+M28</f>
        <v>4972910.0000000019</v>
      </c>
      <c r="P28" s="3" t="s">
        <v>13</v>
      </c>
      <c r="Q28" s="2">
        <v>1094</v>
      </c>
      <c r="R28" s="2">
        <v>82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1094</v>
      </c>
      <c r="AB28" s="12">
        <f t="shared" si="12"/>
        <v>82</v>
      </c>
      <c r="AC28" s="13">
        <f>AA28+AB28</f>
        <v>1176</v>
      </c>
      <c r="AE28" s="3" t="s">
        <v>13</v>
      </c>
      <c r="AF28" s="2">
        <f t="shared" si="13"/>
        <v>4158.8574040219391</v>
      </c>
      <c r="AG28" s="2">
        <f t="shared" si="13"/>
        <v>5160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4158.8574040219391</v>
      </c>
      <c r="AQ28" s="16">
        <f t="shared" si="13"/>
        <v>5160</v>
      </c>
      <c r="AR28" s="13">
        <f t="shared" si="13"/>
        <v>4228.6649659863961</v>
      </c>
    </row>
    <row r="29" spans="1:44" ht="15" customHeight="1" thickBot="1" x14ac:dyDescent="0.3">
      <c r="A29" s="3" t="s">
        <v>14</v>
      </c>
      <c r="B29" s="2">
        <v>153380299.99999991</v>
      </c>
      <c r="C29" s="2">
        <v>631132564.99999976</v>
      </c>
      <c r="D29" s="2">
        <v>42626785.999999993</v>
      </c>
      <c r="E29" s="2">
        <v>11850439.999999998</v>
      </c>
      <c r="F29" s="2"/>
      <c r="G29" s="2">
        <v>162809959.99999994</v>
      </c>
      <c r="H29" s="2"/>
      <c r="I29" s="2">
        <v>45610933.000000007</v>
      </c>
      <c r="J29" s="2">
        <v>0</v>
      </c>
      <c r="K29" s="2"/>
      <c r="L29" s="1">
        <f t="shared" si="11"/>
        <v>196007085.99999991</v>
      </c>
      <c r="M29" s="12">
        <f t="shared" si="11"/>
        <v>851403897.99999976</v>
      </c>
      <c r="N29" s="13">
        <f>L29+M29</f>
        <v>1047410983.9999996</v>
      </c>
      <c r="P29" s="3" t="s">
        <v>14</v>
      </c>
      <c r="Q29" s="2">
        <v>26258</v>
      </c>
      <c r="R29" s="2">
        <v>93316</v>
      </c>
      <c r="S29" s="2">
        <v>5831</v>
      </c>
      <c r="T29" s="2">
        <v>1106</v>
      </c>
      <c r="U29" s="2">
        <v>0</v>
      </c>
      <c r="V29" s="2">
        <v>9666</v>
      </c>
      <c r="W29" s="2">
        <v>0</v>
      </c>
      <c r="X29" s="2">
        <v>4812</v>
      </c>
      <c r="Y29" s="2">
        <v>1089</v>
      </c>
      <c r="Z29" s="2">
        <v>0</v>
      </c>
      <c r="AA29" s="1">
        <f t="shared" si="12"/>
        <v>33178</v>
      </c>
      <c r="AB29" s="12">
        <f t="shared" si="12"/>
        <v>108900</v>
      </c>
      <c r="AC29" s="13">
        <f>AA29+AB29</f>
        <v>142078</v>
      </c>
      <c r="AE29" s="3" t="s">
        <v>14</v>
      </c>
      <c r="AF29" s="2">
        <f t="shared" si="13"/>
        <v>5841.2788483509757</v>
      </c>
      <c r="AG29" s="2">
        <f t="shared" si="13"/>
        <v>6763.3906832697476</v>
      </c>
      <c r="AH29" s="2">
        <f t="shared" si="13"/>
        <v>7310.3731778425645</v>
      </c>
      <c r="AI29" s="2">
        <f t="shared" si="13"/>
        <v>10714.683544303796</v>
      </c>
      <c r="AJ29" s="2" t="str">
        <f t="shared" si="13"/>
        <v>N.A.</v>
      </c>
      <c r="AK29" s="2">
        <f t="shared" si="13"/>
        <v>16843.571280777978</v>
      </c>
      <c r="AL29" s="2" t="str">
        <f t="shared" si="13"/>
        <v>N.A.</v>
      </c>
      <c r="AM29" s="2">
        <f t="shared" si="13"/>
        <v>9478.5812551953459</v>
      </c>
      <c r="AN29" s="2">
        <f t="shared" si="13"/>
        <v>0</v>
      </c>
      <c r="AO29" s="2" t="str">
        <f t="shared" si="13"/>
        <v>N.A.</v>
      </c>
      <c r="AP29" s="15">
        <f t="shared" si="13"/>
        <v>5907.742660799322</v>
      </c>
      <c r="AQ29" s="16">
        <f t="shared" si="13"/>
        <v>7818.2176124885191</v>
      </c>
      <c r="AR29" s="13">
        <f t="shared" si="13"/>
        <v>7372.0842354199776</v>
      </c>
    </row>
    <row r="30" spans="1:44" ht="15" customHeight="1" thickBot="1" x14ac:dyDescent="0.3">
      <c r="A30" s="3" t="s">
        <v>15</v>
      </c>
      <c r="B30" s="2">
        <v>824200</v>
      </c>
      <c r="C30" s="2">
        <v>1023400</v>
      </c>
      <c r="D30" s="2">
        <v>222740</v>
      </c>
      <c r="E30" s="2"/>
      <c r="F30" s="2"/>
      <c r="G30" s="2">
        <v>4440000</v>
      </c>
      <c r="H30" s="2">
        <v>0</v>
      </c>
      <c r="I30" s="2"/>
      <c r="J30" s="2">
        <v>0</v>
      </c>
      <c r="K30" s="2"/>
      <c r="L30" s="1">
        <f t="shared" si="11"/>
        <v>1046940</v>
      </c>
      <c r="M30" s="12">
        <f t="shared" si="11"/>
        <v>5463400</v>
      </c>
      <c r="N30" s="13">
        <f>L30+M30</f>
        <v>6510340</v>
      </c>
      <c r="P30" s="3" t="s">
        <v>15</v>
      </c>
      <c r="Q30" s="2">
        <v>164</v>
      </c>
      <c r="R30" s="2">
        <v>238</v>
      </c>
      <c r="S30" s="2">
        <v>74</v>
      </c>
      <c r="T30" s="2">
        <v>0</v>
      </c>
      <c r="U30" s="2">
        <v>0</v>
      </c>
      <c r="V30" s="2">
        <v>190</v>
      </c>
      <c r="W30" s="2">
        <v>78</v>
      </c>
      <c r="X30" s="2">
        <v>0</v>
      </c>
      <c r="Y30" s="2">
        <v>155</v>
      </c>
      <c r="Z30" s="2">
        <v>0</v>
      </c>
      <c r="AA30" s="1">
        <f t="shared" si="12"/>
        <v>471</v>
      </c>
      <c r="AB30" s="12">
        <f t="shared" si="12"/>
        <v>428</v>
      </c>
      <c r="AC30" s="18">
        <f>AA30+AB30</f>
        <v>899</v>
      </c>
      <c r="AE30" s="3" t="s">
        <v>15</v>
      </c>
      <c r="AF30" s="2">
        <f t="shared" si="13"/>
        <v>5025.6097560975613</v>
      </c>
      <c r="AG30" s="2">
        <f t="shared" si="13"/>
        <v>4300</v>
      </c>
      <c r="AH30" s="2">
        <f t="shared" si="13"/>
        <v>3010</v>
      </c>
      <c r="AI30" s="2" t="str">
        <f t="shared" si="13"/>
        <v>N.A.</v>
      </c>
      <c r="AJ30" s="2" t="str">
        <f t="shared" si="13"/>
        <v>N.A.</v>
      </c>
      <c r="AK30" s="2">
        <f t="shared" si="13"/>
        <v>23368.42105263158</v>
      </c>
      <c r="AL30" s="2">
        <f t="shared" si="13"/>
        <v>0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2222.8025477707006</v>
      </c>
      <c r="AQ30" s="16">
        <f t="shared" si="13"/>
        <v>12764.953271028038</v>
      </c>
      <c r="AR30" s="13">
        <f t="shared" si="13"/>
        <v>7241.7575083426027</v>
      </c>
    </row>
    <row r="31" spans="1:44" ht="15" customHeight="1" thickBot="1" x14ac:dyDescent="0.3">
      <c r="A31" s="4" t="s">
        <v>16</v>
      </c>
      <c r="B31" s="2">
        <v>234067732.00000012</v>
      </c>
      <c r="C31" s="2">
        <v>632579085.00000024</v>
      </c>
      <c r="D31" s="2">
        <v>86371424</v>
      </c>
      <c r="E31" s="2">
        <v>11850439.999999998</v>
      </c>
      <c r="F31" s="2">
        <v>48284151.999999985</v>
      </c>
      <c r="G31" s="2">
        <v>167249960.00000003</v>
      </c>
      <c r="H31" s="2">
        <v>88781820.99999997</v>
      </c>
      <c r="I31" s="2">
        <v>45610933.000000007</v>
      </c>
      <c r="J31" s="2">
        <v>0</v>
      </c>
      <c r="K31" s="2"/>
      <c r="L31" s="1">
        <f t="shared" ref="L31" si="14">B31+D31+F31+H31+J31</f>
        <v>457505129.00000012</v>
      </c>
      <c r="M31" s="12">
        <f t="shared" ref="M31" si="15">C31+E31+G31+I31+K31</f>
        <v>857290418.00000024</v>
      </c>
      <c r="N31" s="18">
        <f>L31+M31</f>
        <v>1314795547.0000005</v>
      </c>
      <c r="P31" s="4" t="s">
        <v>16</v>
      </c>
      <c r="Q31" s="2">
        <v>40371</v>
      </c>
      <c r="R31" s="2">
        <v>93636</v>
      </c>
      <c r="S31" s="2">
        <v>12622</v>
      </c>
      <c r="T31" s="2">
        <v>1106</v>
      </c>
      <c r="U31" s="2">
        <v>4817</v>
      </c>
      <c r="V31" s="2">
        <v>9856</v>
      </c>
      <c r="W31" s="2">
        <v>15862</v>
      </c>
      <c r="X31" s="2">
        <v>4812</v>
      </c>
      <c r="Y31" s="2">
        <v>2314</v>
      </c>
      <c r="Z31" s="2">
        <v>0</v>
      </c>
      <c r="AA31" s="1">
        <f t="shared" ref="AA31" si="16">Q31+S31+U31+W31+Y31</f>
        <v>75986</v>
      </c>
      <c r="AB31" s="12">
        <f t="shared" ref="AB31" si="17">R31+T31+V31+X31+Z31</f>
        <v>109410</v>
      </c>
      <c r="AC31" s="13">
        <f>AA31+AB31</f>
        <v>185396</v>
      </c>
      <c r="AE31" s="4" t="s">
        <v>16</v>
      </c>
      <c r="AF31" s="2">
        <f t="shared" ref="AF31:AO31" si="18">IFERROR(B31/Q31, "N.A.")</f>
        <v>5797.9176141289572</v>
      </c>
      <c r="AG31" s="2">
        <f t="shared" si="18"/>
        <v>6755.7252018454465</v>
      </c>
      <c r="AH31" s="2">
        <f t="shared" si="18"/>
        <v>6842.9269529393123</v>
      </c>
      <c r="AI31" s="2">
        <f t="shared" si="18"/>
        <v>10714.683544303796</v>
      </c>
      <c r="AJ31" s="2">
        <f t="shared" si="18"/>
        <v>10023.697737180815</v>
      </c>
      <c r="AK31" s="2">
        <f t="shared" si="18"/>
        <v>16969.354707792212</v>
      </c>
      <c r="AL31" s="2">
        <f t="shared" si="18"/>
        <v>5597.1391375614658</v>
      </c>
      <c r="AM31" s="2">
        <f t="shared" si="18"/>
        <v>9478.5812551953459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6020.9134445818981</v>
      </c>
      <c r="AQ31" s="16">
        <f t="shared" ref="AQ31" si="20">IFERROR(M31/AB31, "N.A.")</f>
        <v>7835.5764372543663</v>
      </c>
      <c r="AR31" s="13">
        <f t="shared" ref="AR31" si="21">IFERROR(N31/AC31, "N.A.")</f>
        <v>7091.8226229260636</v>
      </c>
    </row>
    <row r="32" spans="1:44" ht="15" customHeight="1" thickBot="1" x14ac:dyDescent="0.3">
      <c r="A32" s="5" t="s">
        <v>0</v>
      </c>
      <c r="B32" s="46">
        <f>B31+C31</f>
        <v>866646817.00000036</v>
      </c>
      <c r="C32" s="47"/>
      <c r="D32" s="46">
        <f>D31+E31</f>
        <v>98221864</v>
      </c>
      <c r="E32" s="47"/>
      <c r="F32" s="46">
        <f>F31+G31</f>
        <v>215534112</v>
      </c>
      <c r="G32" s="47"/>
      <c r="H32" s="46">
        <f>H31+I31</f>
        <v>134392753.99999997</v>
      </c>
      <c r="I32" s="47"/>
      <c r="J32" s="46">
        <f>J31+K31</f>
        <v>0</v>
      </c>
      <c r="K32" s="47"/>
      <c r="L32" s="46">
        <f>L31+M31</f>
        <v>1314795547.0000005</v>
      </c>
      <c r="M32" s="50"/>
      <c r="N32" s="19">
        <f>B32+D32+F32+H32+J32</f>
        <v>1314795547.0000005</v>
      </c>
      <c r="P32" s="5" t="s">
        <v>0</v>
      </c>
      <c r="Q32" s="46">
        <f>Q31+R31</f>
        <v>134007</v>
      </c>
      <c r="R32" s="47"/>
      <c r="S32" s="46">
        <f>S31+T31</f>
        <v>13728</v>
      </c>
      <c r="T32" s="47"/>
      <c r="U32" s="46">
        <f>U31+V31</f>
        <v>14673</v>
      </c>
      <c r="V32" s="47"/>
      <c r="W32" s="46">
        <f>W31+X31</f>
        <v>20674</v>
      </c>
      <c r="X32" s="47"/>
      <c r="Y32" s="46">
        <f>Y31+Z31</f>
        <v>2314</v>
      </c>
      <c r="Z32" s="47"/>
      <c r="AA32" s="46">
        <f>AA31+AB31</f>
        <v>185396</v>
      </c>
      <c r="AB32" s="47"/>
      <c r="AC32" s="20">
        <f>Q32+S32+U32+W32+Y32</f>
        <v>185396</v>
      </c>
      <c r="AE32" s="5" t="s">
        <v>0</v>
      </c>
      <c r="AF32" s="48">
        <f>IFERROR(B32/Q32,"N.A.")</f>
        <v>6467.1757221637699</v>
      </c>
      <c r="AG32" s="49"/>
      <c r="AH32" s="48">
        <f>IFERROR(D32/S32,"N.A.")</f>
        <v>7154.856060606061</v>
      </c>
      <c r="AI32" s="49"/>
      <c r="AJ32" s="48">
        <f>IFERROR(F32/U32,"N.A.")</f>
        <v>14689.16458801881</v>
      </c>
      <c r="AK32" s="49"/>
      <c r="AL32" s="48">
        <f>IFERROR(H32/W32,"N.A.")</f>
        <v>6500.5685401954133</v>
      </c>
      <c r="AM32" s="49"/>
      <c r="AN32" s="48">
        <f>IFERROR(J32/Y32,"N.A.")</f>
        <v>0</v>
      </c>
      <c r="AO32" s="49"/>
      <c r="AP32" s="48">
        <f>IFERROR(L32/AA32,"N.A.")</f>
        <v>7091.8226229260636</v>
      </c>
      <c r="AQ32" s="49"/>
      <c r="AR32" s="17">
        <f>IFERROR(N32/AC32, "N.A.")</f>
        <v>7091.8226229260636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12926513.999999998</v>
      </c>
      <c r="C39" s="2"/>
      <c r="D39" s="2">
        <v>599800</v>
      </c>
      <c r="E39" s="2"/>
      <c r="F39" s="2">
        <v>7048413</v>
      </c>
      <c r="G39" s="2"/>
      <c r="H39" s="2">
        <v>41428622.000000007</v>
      </c>
      <c r="I39" s="2"/>
      <c r="J39" s="2">
        <v>0</v>
      </c>
      <c r="K39" s="2"/>
      <c r="L39" s="1">
        <f t="shared" ref="L39:M42" si="22">B39+D39+F39+H39+J39</f>
        <v>62003349.000000007</v>
      </c>
      <c r="M39" s="12">
        <f t="shared" si="22"/>
        <v>0</v>
      </c>
      <c r="N39" s="13">
        <f>L39+M39</f>
        <v>62003349.000000007</v>
      </c>
      <c r="P39" s="3" t="s">
        <v>12</v>
      </c>
      <c r="Q39" s="2">
        <v>3530</v>
      </c>
      <c r="R39" s="2">
        <v>0</v>
      </c>
      <c r="S39" s="2">
        <v>243</v>
      </c>
      <c r="T39" s="2">
        <v>0</v>
      </c>
      <c r="U39" s="2">
        <v>1017</v>
      </c>
      <c r="V39" s="2">
        <v>0</v>
      </c>
      <c r="W39" s="2">
        <v>13839</v>
      </c>
      <c r="X39" s="2">
        <v>0</v>
      </c>
      <c r="Y39" s="2">
        <v>2077</v>
      </c>
      <c r="Z39" s="2">
        <v>0</v>
      </c>
      <c r="AA39" s="1">
        <f t="shared" ref="AA39:AB42" si="23">Q39+S39+U39+W39+Y39</f>
        <v>20706</v>
      </c>
      <c r="AB39" s="12">
        <f t="shared" si="23"/>
        <v>0</v>
      </c>
      <c r="AC39" s="13">
        <f>AA39+AB39</f>
        <v>20706</v>
      </c>
      <c r="AE39" s="3" t="s">
        <v>12</v>
      </c>
      <c r="AF39" s="2">
        <f t="shared" ref="AF39:AR42" si="24">IFERROR(B39/Q39, "N.A.")</f>
        <v>3661.9019830028324</v>
      </c>
      <c r="AG39" s="2" t="str">
        <f t="shared" si="24"/>
        <v>N.A.</v>
      </c>
      <c r="AH39" s="2">
        <f t="shared" si="24"/>
        <v>2468.312757201646</v>
      </c>
      <c r="AI39" s="2" t="str">
        <f t="shared" si="24"/>
        <v>N.A.</v>
      </c>
      <c r="AJ39" s="2">
        <f t="shared" si="24"/>
        <v>6930.5929203539827</v>
      </c>
      <c r="AK39" s="2" t="str">
        <f t="shared" si="24"/>
        <v>N.A.</v>
      </c>
      <c r="AL39" s="2">
        <f t="shared" si="24"/>
        <v>2993.6138449309929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2994.462909301652</v>
      </c>
      <c r="AQ39" s="16" t="str">
        <f t="shared" si="24"/>
        <v>N.A.</v>
      </c>
      <c r="AR39" s="13">
        <f t="shared" si="24"/>
        <v>2994.462909301652</v>
      </c>
    </row>
    <row r="40" spans="1:44" ht="15" customHeight="1" thickBot="1" x14ac:dyDescent="0.3">
      <c r="A40" s="3" t="s">
        <v>13</v>
      </c>
      <c r="B40" s="2">
        <v>27886536.000000004</v>
      </c>
      <c r="C40" s="2">
        <v>1902345</v>
      </c>
      <c r="D40" s="2">
        <v>11250</v>
      </c>
      <c r="E40" s="2"/>
      <c r="F40" s="2"/>
      <c r="G40" s="2"/>
      <c r="H40" s="2"/>
      <c r="I40" s="2"/>
      <c r="J40" s="2"/>
      <c r="K40" s="2"/>
      <c r="L40" s="1">
        <f t="shared" si="22"/>
        <v>27897786.000000004</v>
      </c>
      <c r="M40" s="12">
        <f t="shared" si="22"/>
        <v>1902345</v>
      </c>
      <c r="N40" s="13">
        <f>L40+M40</f>
        <v>29800131.000000004</v>
      </c>
      <c r="P40" s="3" t="s">
        <v>13</v>
      </c>
      <c r="Q40" s="2">
        <v>9668</v>
      </c>
      <c r="R40" s="2">
        <v>436</v>
      </c>
      <c r="S40" s="2">
        <v>75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9743</v>
      </c>
      <c r="AB40" s="12">
        <f t="shared" si="23"/>
        <v>436</v>
      </c>
      <c r="AC40" s="13">
        <f>AA40+AB40</f>
        <v>10179</v>
      </c>
      <c r="AE40" s="3" t="s">
        <v>13</v>
      </c>
      <c r="AF40" s="2">
        <f t="shared" si="24"/>
        <v>2884.4162184526276</v>
      </c>
      <c r="AG40" s="2">
        <f t="shared" si="24"/>
        <v>4363.1766055045873</v>
      </c>
      <c r="AH40" s="2">
        <f t="shared" si="24"/>
        <v>150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2863.367135379247</v>
      </c>
      <c r="AQ40" s="16">
        <f t="shared" si="24"/>
        <v>4363.1766055045873</v>
      </c>
      <c r="AR40" s="13">
        <f t="shared" si="24"/>
        <v>2927.6089006778666</v>
      </c>
    </row>
    <row r="41" spans="1:44" ht="15" customHeight="1" thickBot="1" x14ac:dyDescent="0.3">
      <c r="A41" s="3" t="s">
        <v>14</v>
      </c>
      <c r="B41" s="2">
        <v>62881259</v>
      </c>
      <c r="C41" s="2">
        <v>289249458.00000018</v>
      </c>
      <c r="D41" s="2">
        <v>12901240.000000004</v>
      </c>
      <c r="E41" s="2">
        <v>8922010</v>
      </c>
      <c r="F41" s="2"/>
      <c r="G41" s="2">
        <v>48132279.999999993</v>
      </c>
      <c r="H41" s="2"/>
      <c r="I41" s="2">
        <v>19700580.000000007</v>
      </c>
      <c r="J41" s="2">
        <v>0</v>
      </c>
      <c r="K41" s="2"/>
      <c r="L41" s="1">
        <f t="shared" si="22"/>
        <v>75782499</v>
      </c>
      <c r="M41" s="12">
        <f t="shared" si="22"/>
        <v>366004328.00000018</v>
      </c>
      <c r="N41" s="13">
        <f>L41+M41</f>
        <v>441786827.00000018</v>
      </c>
      <c r="P41" s="3" t="s">
        <v>14</v>
      </c>
      <c r="Q41" s="2">
        <v>15159</v>
      </c>
      <c r="R41" s="2">
        <v>49175</v>
      </c>
      <c r="S41" s="2">
        <v>1802</v>
      </c>
      <c r="T41" s="2">
        <v>909</v>
      </c>
      <c r="U41" s="2">
        <v>0</v>
      </c>
      <c r="V41" s="2">
        <v>2610</v>
      </c>
      <c r="W41" s="2">
        <v>0</v>
      </c>
      <c r="X41" s="2">
        <v>2930</v>
      </c>
      <c r="Y41" s="2">
        <v>2061</v>
      </c>
      <c r="Z41" s="2">
        <v>0</v>
      </c>
      <c r="AA41" s="1">
        <f t="shared" si="23"/>
        <v>19022</v>
      </c>
      <c r="AB41" s="12">
        <f t="shared" si="23"/>
        <v>55624</v>
      </c>
      <c r="AC41" s="13">
        <f>AA41+AB41</f>
        <v>74646</v>
      </c>
      <c r="AE41" s="3" t="s">
        <v>14</v>
      </c>
      <c r="AF41" s="2">
        <f t="shared" si="24"/>
        <v>4148.1139257206942</v>
      </c>
      <c r="AG41" s="2">
        <f t="shared" si="24"/>
        <v>5882.0428673106289</v>
      </c>
      <c r="AH41" s="2">
        <f t="shared" si="24"/>
        <v>7159.4006659267498</v>
      </c>
      <c r="AI41" s="2">
        <f t="shared" si="24"/>
        <v>9815.1925192519248</v>
      </c>
      <c r="AJ41" s="2" t="str">
        <f t="shared" si="24"/>
        <v>N.A.</v>
      </c>
      <c r="AK41" s="2">
        <f t="shared" si="24"/>
        <v>18441.486590038312</v>
      </c>
      <c r="AL41" s="2" t="str">
        <f t="shared" si="24"/>
        <v>N.A.</v>
      </c>
      <c r="AM41" s="2">
        <f t="shared" si="24"/>
        <v>6723.7474402730404</v>
      </c>
      <c r="AN41" s="2">
        <f t="shared" si="24"/>
        <v>0</v>
      </c>
      <c r="AO41" s="2" t="str">
        <f t="shared" si="24"/>
        <v>N.A.</v>
      </c>
      <c r="AP41" s="15">
        <f t="shared" si="24"/>
        <v>3983.9395962569656</v>
      </c>
      <c r="AQ41" s="16">
        <f t="shared" si="24"/>
        <v>6579.9713792607536</v>
      </c>
      <c r="AR41" s="13">
        <f t="shared" si="24"/>
        <v>5918.4259973742755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>
        <v>0</v>
      </c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74</v>
      </c>
      <c r="Z42" s="2">
        <v>0</v>
      </c>
      <c r="AA42" s="1">
        <f t="shared" si="23"/>
        <v>74</v>
      </c>
      <c r="AB42" s="12">
        <f t="shared" si="23"/>
        <v>0</v>
      </c>
      <c r="AC42" s="13">
        <f>AA42+AB42</f>
        <v>74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0</v>
      </c>
      <c r="AQ42" s="16" t="str">
        <f t="shared" si="24"/>
        <v>N.A.</v>
      </c>
      <c r="AR42" s="13">
        <f t="shared" si="24"/>
        <v>0</v>
      </c>
    </row>
    <row r="43" spans="1:44" ht="15" customHeight="1" thickBot="1" x14ac:dyDescent="0.3">
      <c r="A43" s="4" t="s">
        <v>16</v>
      </c>
      <c r="B43" s="2">
        <v>103694309.00000003</v>
      </c>
      <c r="C43" s="2">
        <v>291151802.99999976</v>
      </c>
      <c r="D43" s="2">
        <v>13512290.000000002</v>
      </c>
      <c r="E43" s="2">
        <v>8922010</v>
      </c>
      <c r="F43" s="2">
        <v>7048413</v>
      </c>
      <c r="G43" s="2">
        <v>48132279.999999993</v>
      </c>
      <c r="H43" s="2">
        <v>41428622.000000007</v>
      </c>
      <c r="I43" s="2">
        <v>19700580.000000007</v>
      </c>
      <c r="J43" s="2">
        <v>0</v>
      </c>
      <c r="K43" s="2"/>
      <c r="L43" s="1">
        <f t="shared" ref="L43" si="25">B43+D43+F43+H43+J43</f>
        <v>165683634.00000003</v>
      </c>
      <c r="M43" s="12">
        <f t="shared" ref="M43" si="26">C43+E43+G43+I43+K43</f>
        <v>367906672.99999976</v>
      </c>
      <c r="N43" s="18">
        <f>L43+M43</f>
        <v>533590306.99999976</v>
      </c>
      <c r="P43" s="4" t="s">
        <v>16</v>
      </c>
      <c r="Q43" s="2">
        <v>28357</v>
      </c>
      <c r="R43" s="2">
        <v>49611</v>
      </c>
      <c r="S43" s="2">
        <v>2120</v>
      </c>
      <c r="T43" s="2">
        <v>909</v>
      </c>
      <c r="U43" s="2">
        <v>1017</v>
      </c>
      <c r="V43" s="2">
        <v>2610</v>
      </c>
      <c r="W43" s="2">
        <v>13839</v>
      </c>
      <c r="X43" s="2">
        <v>2930</v>
      </c>
      <c r="Y43" s="2">
        <v>4212</v>
      </c>
      <c r="Z43" s="2">
        <v>0</v>
      </c>
      <c r="AA43" s="1">
        <f t="shared" ref="AA43" si="27">Q43+S43+U43+W43+Y43</f>
        <v>49545</v>
      </c>
      <c r="AB43" s="12">
        <f t="shared" ref="AB43" si="28">R43+T43+V43+X43+Z43</f>
        <v>56060</v>
      </c>
      <c r="AC43" s="18">
        <f>AA43+AB43</f>
        <v>105605</v>
      </c>
      <c r="AE43" s="4" t="s">
        <v>16</v>
      </c>
      <c r="AF43" s="2">
        <f t="shared" ref="AF43:AO43" si="29">IFERROR(B43/Q43, "N.A.")</f>
        <v>3656.7446838523128</v>
      </c>
      <c r="AG43" s="2">
        <f t="shared" si="29"/>
        <v>5868.694503235165</v>
      </c>
      <c r="AH43" s="2">
        <f t="shared" si="29"/>
        <v>6373.7216981132087</v>
      </c>
      <c r="AI43" s="2">
        <f t="shared" si="29"/>
        <v>9815.1925192519248</v>
      </c>
      <c r="AJ43" s="2">
        <f t="shared" si="29"/>
        <v>6930.5929203539827</v>
      </c>
      <c r="AK43" s="2">
        <f t="shared" si="29"/>
        <v>18441.486590038312</v>
      </c>
      <c r="AL43" s="2">
        <f t="shared" si="29"/>
        <v>2993.6138449309929</v>
      </c>
      <c r="AM43" s="2">
        <f t="shared" si="29"/>
        <v>6723.7474402730404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3344.104026642447</v>
      </c>
      <c r="AQ43" s="16">
        <f t="shared" ref="AQ43" si="31">IFERROR(M43/AB43, "N.A.")</f>
        <v>6562.730520870492</v>
      </c>
      <c r="AR43" s="13">
        <f t="shared" ref="AR43" si="32">IFERROR(N43/AC43, "N.A.")</f>
        <v>5052.6992756024783</v>
      </c>
    </row>
    <row r="44" spans="1:44" ht="15" customHeight="1" thickBot="1" x14ac:dyDescent="0.3">
      <c r="A44" s="5" t="s">
        <v>0</v>
      </c>
      <c r="B44" s="46">
        <f>B43+C43</f>
        <v>394846111.99999976</v>
      </c>
      <c r="C44" s="47"/>
      <c r="D44" s="46">
        <f>D43+E43</f>
        <v>22434300</v>
      </c>
      <c r="E44" s="47"/>
      <c r="F44" s="46">
        <f>F43+G43</f>
        <v>55180692.999999993</v>
      </c>
      <c r="G44" s="47"/>
      <c r="H44" s="46">
        <f>H43+I43</f>
        <v>61129202.000000015</v>
      </c>
      <c r="I44" s="47"/>
      <c r="J44" s="46">
        <f>J43+K43</f>
        <v>0</v>
      </c>
      <c r="K44" s="47"/>
      <c r="L44" s="46">
        <f>L43+M43</f>
        <v>533590306.99999976</v>
      </c>
      <c r="M44" s="50"/>
      <c r="N44" s="19">
        <f>B44+D44+F44+H44+J44</f>
        <v>533590306.99999976</v>
      </c>
      <c r="P44" s="5" t="s">
        <v>0</v>
      </c>
      <c r="Q44" s="46">
        <f>Q43+R43</f>
        <v>77968</v>
      </c>
      <c r="R44" s="47"/>
      <c r="S44" s="46">
        <f>S43+T43</f>
        <v>3029</v>
      </c>
      <c r="T44" s="47"/>
      <c r="U44" s="46">
        <f>U43+V43</f>
        <v>3627</v>
      </c>
      <c r="V44" s="47"/>
      <c r="W44" s="46">
        <f>W43+X43</f>
        <v>16769</v>
      </c>
      <c r="X44" s="47"/>
      <c r="Y44" s="46">
        <f>Y43+Z43</f>
        <v>4212</v>
      </c>
      <c r="Z44" s="47"/>
      <c r="AA44" s="46">
        <f>AA43+AB43</f>
        <v>105605</v>
      </c>
      <c r="AB44" s="50"/>
      <c r="AC44" s="19">
        <f>Q44+S44+U44+W44+Y44</f>
        <v>105605</v>
      </c>
      <c r="AE44" s="5" t="s">
        <v>0</v>
      </c>
      <c r="AF44" s="48">
        <f>IFERROR(B44/Q44,"N.A.")</f>
        <v>5064.2072645187736</v>
      </c>
      <c r="AG44" s="49"/>
      <c r="AH44" s="48">
        <f>IFERROR(D44/S44,"N.A.")</f>
        <v>7406.5037966325517</v>
      </c>
      <c r="AI44" s="49"/>
      <c r="AJ44" s="48">
        <f>IFERROR(F44/U44,"N.A.")</f>
        <v>15213.86628067273</v>
      </c>
      <c r="AK44" s="49"/>
      <c r="AL44" s="48">
        <f>IFERROR(H44/W44,"N.A.")</f>
        <v>3645.3695509571244</v>
      </c>
      <c r="AM44" s="49"/>
      <c r="AN44" s="48">
        <f>IFERROR(J44/Y44,"N.A.")</f>
        <v>0</v>
      </c>
      <c r="AO44" s="49"/>
      <c r="AP44" s="48">
        <f>IFERROR(L44/AA44,"N.A.")</f>
        <v>5052.6992756024783</v>
      </c>
      <c r="AQ44" s="49"/>
      <c r="AR44" s="17">
        <f>IFERROR(N44/AC44, "N.A.")</f>
        <v>5052.6992756024783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R23:AR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P23:P26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AR11:AR14"/>
    <mergeCell ref="B12:E12"/>
    <mergeCell ref="F12:G13"/>
    <mergeCell ref="H12:I13"/>
    <mergeCell ref="J12:K13"/>
    <mergeCell ref="L12:M13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  <mergeCell ref="Q13:R13"/>
    <mergeCell ref="AF13:AG13"/>
    <mergeCell ref="AH13:AI13"/>
    <mergeCell ref="AC11:AC14"/>
    <mergeCell ref="AE11:AE14"/>
    <mergeCell ref="AF11:A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3341099.9999999995</v>
      </c>
      <c r="C15" s="2"/>
      <c r="D15" s="2">
        <v>1208180</v>
      </c>
      <c r="E15" s="2"/>
      <c r="F15" s="2">
        <v>1037160</v>
      </c>
      <c r="G15" s="2"/>
      <c r="H15" s="2">
        <v>4863246.0000000009</v>
      </c>
      <c r="I15" s="2"/>
      <c r="J15" s="2">
        <v>0</v>
      </c>
      <c r="K15" s="2"/>
      <c r="L15" s="1">
        <f t="shared" ref="L15:M18" si="0">B15+D15+F15+H15+J15</f>
        <v>10449686</v>
      </c>
      <c r="M15" s="12">
        <f t="shared" si="0"/>
        <v>0</v>
      </c>
      <c r="N15" s="13">
        <f>L15+M15</f>
        <v>10449686</v>
      </c>
      <c r="P15" s="3" t="s">
        <v>12</v>
      </c>
      <c r="Q15" s="2">
        <v>816</v>
      </c>
      <c r="R15" s="2">
        <v>0</v>
      </c>
      <c r="S15" s="2">
        <v>275</v>
      </c>
      <c r="T15" s="2">
        <v>0</v>
      </c>
      <c r="U15" s="2">
        <v>268</v>
      </c>
      <c r="V15" s="2">
        <v>0</v>
      </c>
      <c r="W15" s="2">
        <v>3760</v>
      </c>
      <c r="X15" s="2">
        <v>0</v>
      </c>
      <c r="Y15" s="2">
        <v>934</v>
      </c>
      <c r="Z15" s="2">
        <v>0</v>
      </c>
      <c r="AA15" s="1">
        <f t="shared" ref="AA15:AB18" si="1">Q15+S15+U15+W15+Y15</f>
        <v>6053</v>
      </c>
      <c r="AB15" s="12">
        <f t="shared" si="1"/>
        <v>0</v>
      </c>
      <c r="AC15" s="13">
        <f>AA15+AB15</f>
        <v>6053</v>
      </c>
      <c r="AE15" s="3" t="s">
        <v>12</v>
      </c>
      <c r="AF15" s="2">
        <f t="shared" ref="AF15:AR18" si="2">IFERROR(B15/Q15, "N.A.")</f>
        <v>4094.4852941176464</v>
      </c>
      <c r="AG15" s="2" t="str">
        <f t="shared" si="2"/>
        <v>N.A.</v>
      </c>
      <c r="AH15" s="2">
        <f t="shared" si="2"/>
        <v>4393.3818181818178</v>
      </c>
      <c r="AI15" s="2" t="str">
        <f t="shared" si="2"/>
        <v>N.A.</v>
      </c>
      <c r="AJ15" s="2">
        <f t="shared" si="2"/>
        <v>3870</v>
      </c>
      <c r="AK15" s="2" t="str">
        <f t="shared" si="2"/>
        <v>N.A.</v>
      </c>
      <c r="AL15" s="2">
        <f t="shared" si="2"/>
        <v>1293.4164893617024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1726.3647777961341</v>
      </c>
      <c r="AQ15" s="16" t="str">
        <f t="shared" si="2"/>
        <v>N.A.</v>
      </c>
      <c r="AR15" s="13">
        <f t="shared" si="2"/>
        <v>1726.3647777961341</v>
      </c>
    </row>
    <row r="16" spans="1:44" ht="15" customHeight="1" thickBot="1" x14ac:dyDescent="0.3">
      <c r="A16" s="3" t="s">
        <v>13</v>
      </c>
      <c r="B16" s="2">
        <v>347236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347236</v>
      </c>
      <c r="M16" s="12">
        <f t="shared" si="0"/>
        <v>0</v>
      </c>
      <c r="N16" s="13">
        <f>L16+M16</f>
        <v>347236</v>
      </c>
      <c r="P16" s="3" t="s">
        <v>13</v>
      </c>
      <c r="Q16" s="2">
        <v>544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544</v>
      </c>
      <c r="AB16" s="12">
        <f t="shared" si="1"/>
        <v>0</v>
      </c>
      <c r="AC16" s="13">
        <f>AA16+AB16</f>
        <v>544</v>
      </c>
      <c r="AE16" s="3" t="s">
        <v>13</v>
      </c>
      <c r="AF16" s="2">
        <f t="shared" si="2"/>
        <v>638.30147058823525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638.30147058823525</v>
      </c>
      <c r="AQ16" s="16" t="str">
        <f t="shared" si="2"/>
        <v>N.A.</v>
      </c>
      <c r="AR16" s="13">
        <f t="shared" si="2"/>
        <v>638.30147058823525</v>
      </c>
    </row>
    <row r="17" spans="1:44" ht="15" customHeight="1" thickBot="1" x14ac:dyDescent="0.3">
      <c r="A17" s="3" t="s">
        <v>14</v>
      </c>
      <c r="B17" s="2">
        <v>14944933.999999998</v>
      </c>
      <c r="C17" s="2">
        <v>20468741.999999996</v>
      </c>
      <c r="D17" s="2">
        <v>1344314</v>
      </c>
      <c r="E17" s="2">
        <v>1864070</v>
      </c>
      <c r="F17" s="2"/>
      <c r="G17" s="2">
        <v>1728600</v>
      </c>
      <c r="H17" s="2"/>
      <c r="I17" s="2">
        <v>1893858.9999999998</v>
      </c>
      <c r="J17" s="2">
        <v>0</v>
      </c>
      <c r="K17" s="2"/>
      <c r="L17" s="1">
        <f t="shared" si="0"/>
        <v>16289247.999999998</v>
      </c>
      <c r="M17" s="12">
        <f t="shared" si="0"/>
        <v>25955270.999999996</v>
      </c>
      <c r="N17" s="13">
        <f>L17+M17</f>
        <v>42244518.999999993</v>
      </c>
      <c r="P17" s="3" t="s">
        <v>14</v>
      </c>
      <c r="Q17" s="2">
        <v>3247</v>
      </c>
      <c r="R17" s="2">
        <v>3970</v>
      </c>
      <c r="S17" s="2">
        <v>329</v>
      </c>
      <c r="T17" s="2">
        <v>338</v>
      </c>
      <c r="U17" s="2">
        <v>0</v>
      </c>
      <c r="V17" s="2">
        <v>536</v>
      </c>
      <c r="W17" s="2">
        <v>0</v>
      </c>
      <c r="X17" s="2">
        <v>738</v>
      </c>
      <c r="Y17" s="2">
        <v>1108</v>
      </c>
      <c r="Z17" s="2">
        <v>0</v>
      </c>
      <c r="AA17" s="1">
        <f t="shared" si="1"/>
        <v>4684</v>
      </c>
      <c r="AB17" s="12">
        <f t="shared" si="1"/>
        <v>5582</v>
      </c>
      <c r="AC17" s="13">
        <f>AA17+AB17</f>
        <v>10266</v>
      </c>
      <c r="AE17" s="3" t="s">
        <v>14</v>
      </c>
      <c r="AF17" s="2">
        <f t="shared" si="2"/>
        <v>4602.6898675700641</v>
      </c>
      <c r="AG17" s="2">
        <f t="shared" si="2"/>
        <v>5155.8544080604524</v>
      </c>
      <c r="AH17" s="2">
        <f t="shared" si="2"/>
        <v>4086.0607902735564</v>
      </c>
      <c r="AI17" s="2">
        <f t="shared" si="2"/>
        <v>5515</v>
      </c>
      <c r="AJ17" s="2" t="str">
        <f t="shared" si="2"/>
        <v>N.A.</v>
      </c>
      <c r="AK17" s="2">
        <f t="shared" si="2"/>
        <v>3225</v>
      </c>
      <c r="AL17" s="2" t="str">
        <f t="shared" si="2"/>
        <v>N.A.</v>
      </c>
      <c r="AM17" s="2">
        <f t="shared" si="2"/>
        <v>2566.2046070460701</v>
      </c>
      <c r="AN17" s="2">
        <f t="shared" si="2"/>
        <v>0</v>
      </c>
      <c r="AO17" s="2" t="str">
        <f t="shared" si="2"/>
        <v>N.A.</v>
      </c>
      <c r="AP17" s="15">
        <f t="shared" si="2"/>
        <v>3477.636208368915</v>
      </c>
      <c r="AQ17" s="16">
        <f t="shared" si="2"/>
        <v>4649.8156574704399</v>
      </c>
      <c r="AR17" s="13">
        <f t="shared" si="2"/>
        <v>4114.9930839664903</v>
      </c>
    </row>
    <row r="18" spans="1:44" ht="15" customHeight="1" thickBot="1" x14ac:dyDescent="0.3">
      <c r="A18" s="3" t="s">
        <v>15</v>
      </c>
      <c r="B18" s="2">
        <v>555904</v>
      </c>
      <c r="C18" s="2"/>
      <c r="D18" s="2">
        <v>137600</v>
      </c>
      <c r="E18" s="2">
        <v>636000</v>
      </c>
      <c r="F18" s="2"/>
      <c r="G18" s="2">
        <v>17420</v>
      </c>
      <c r="H18" s="2">
        <v>249461</v>
      </c>
      <c r="I18" s="2"/>
      <c r="J18" s="2">
        <v>0</v>
      </c>
      <c r="K18" s="2"/>
      <c r="L18" s="1">
        <f t="shared" si="0"/>
        <v>942965</v>
      </c>
      <c r="M18" s="12">
        <f t="shared" si="0"/>
        <v>653420</v>
      </c>
      <c r="N18" s="13">
        <f>L18+M18</f>
        <v>1596385</v>
      </c>
      <c r="P18" s="3" t="s">
        <v>15</v>
      </c>
      <c r="Q18" s="2">
        <v>320</v>
      </c>
      <c r="R18" s="2">
        <v>0</v>
      </c>
      <c r="S18" s="2">
        <v>64</v>
      </c>
      <c r="T18" s="2">
        <v>106</v>
      </c>
      <c r="U18" s="2">
        <v>0</v>
      </c>
      <c r="V18" s="2">
        <v>268</v>
      </c>
      <c r="W18" s="2">
        <v>3400</v>
      </c>
      <c r="X18" s="2">
        <v>0</v>
      </c>
      <c r="Y18" s="2">
        <v>800</v>
      </c>
      <c r="Z18" s="2">
        <v>0</v>
      </c>
      <c r="AA18" s="1">
        <f t="shared" si="1"/>
        <v>4584</v>
      </c>
      <c r="AB18" s="12">
        <f t="shared" si="1"/>
        <v>374</v>
      </c>
      <c r="AC18" s="18">
        <f>AA18+AB18</f>
        <v>4958</v>
      </c>
      <c r="AE18" s="3" t="s">
        <v>15</v>
      </c>
      <c r="AF18" s="2">
        <f t="shared" si="2"/>
        <v>1737.2</v>
      </c>
      <c r="AG18" s="2" t="str">
        <f t="shared" si="2"/>
        <v>N.A.</v>
      </c>
      <c r="AH18" s="2">
        <f t="shared" si="2"/>
        <v>2150</v>
      </c>
      <c r="AI18" s="2">
        <f t="shared" si="2"/>
        <v>6000</v>
      </c>
      <c r="AJ18" s="2" t="str">
        <f t="shared" si="2"/>
        <v>N.A.</v>
      </c>
      <c r="AK18" s="2">
        <f t="shared" si="2"/>
        <v>65</v>
      </c>
      <c r="AL18" s="2">
        <f t="shared" si="2"/>
        <v>73.37088235294118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205.70789703315882</v>
      </c>
      <c r="AQ18" s="16">
        <f t="shared" si="2"/>
        <v>1747.1122994652405</v>
      </c>
      <c r="AR18" s="13">
        <f t="shared" si="2"/>
        <v>321.98164582492939</v>
      </c>
    </row>
    <row r="19" spans="1:44" ht="15" customHeight="1" thickBot="1" x14ac:dyDescent="0.3">
      <c r="A19" s="4" t="s">
        <v>16</v>
      </c>
      <c r="B19" s="2">
        <v>19189174.000000004</v>
      </c>
      <c r="C19" s="2">
        <v>20468741.999999996</v>
      </c>
      <c r="D19" s="2">
        <v>2690094.0000000005</v>
      </c>
      <c r="E19" s="2">
        <v>2500070</v>
      </c>
      <c r="F19" s="2">
        <v>1037160</v>
      </c>
      <c r="G19" s="2">
        <v>1746019.9999999998</v>
      </c>
      <c r="H19" s="2">
        <v>5112706.9999999981</v>
      </c>
      <c r="I19" s="2">
        <v>1893858.9999999998</v>
      </c>
      <c r="J19" s="2">
        <v>0</v>
      </c>
      <c r="K19" s="2"/>
      <c r="L19" s="1">
        <f t="shared" ref="L19" si="3">B19+D19+F19+H19+J19</f>
        <v>28029135</v>
      </c>
      <c r="M19" s="12">
        <f t="shared" ref="M19" si="4">C19+E19+G19+I19+K19</f>
        <v>26608690.999999996</v>
      </c>
      <c r="N19" s="18">
        <f>L19+M19</f>
        <v>54637826</v>
      </c>
      <c r="P19" s="4" t="s">
        <v>16</v>
      </c>
      <c r="Q19" s="2">
        <v>4927</v>
      </c>
      <c r="R19" s="2">
        <v>3970</v>
      </c>
      <c r="S19" s="2">
        <v>668</v>
      </c>
      <c r="T19" s="2">
        <v>444</v>
      </c>
      <c r="U19" s="2">
        <v>268</v>
      </c>
      <c r="V19" s="2">
        <v>804</v>
      </c>
      <c r="W19" s="2">
        <v>7160</v>
      </c>
      <c r="X19" s="2">
        <v>738</v>
      </c>
      <c r="Y19" s="2">
        <v>2842</v>
      </c>
      <c r="Z19" s="2">
        <v>0</v>
      </c>
      <c r="AA19" s="1">
        <f t="shared" ref="AA19" si="5">Q19+S19+U19+W19+Y19</f>
        <v>15865</v>
      </c>
      <c r="AB19" s="12">
        <f t="shared" ref="AB19" si="6">R19+T19+V19+X19+Z19</f>
        <v>5956</v>
      </c>
      <c r="AC19" s="13">
        <f>AA19+AB19</f>
        <v>21821</v>
      </c>
      <c r="AE19" s="4" t="s">
        <v>16</v>
      </c>
      <c r="AF19" s="2">
        <f t="shared" ref="AF19:AO19" si="7">IFERROR(B19/Q19, "N.A.")</f>
        <v>3894.6973817738999</v>
      </c>
      <c r="AG19" s="2">
        <f t="shared" si="7"/>
        <v>5155.8544080604524</v>
      </c>
      <c r="AH19" s="2">
        <f t="shared" si="7"/>
        <v>4027.0868263473062</v>
      </c>
      <c r="AI19" s="2">
        <f t="shared" si="7"/>
        <v>5630.7882882882886</v>
      </c>
      <c r="AJ19" s="2">
        <f t="shared" si="7"/>
        <v>3870</v>
      </c>
      <c r="AK19" s="2">
        <f t="shared" si="7"/>
        <v>2171.6666666666665</v>
      </c>
      <c r="AL19" s="2">
        <f t="shared" si="7"/>
        <v>714.06522346368683</v>
      </c>
      <c r="AM19" s="2">
        <f t="shared" si="7"/>
        <v>2566.2046070460701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1766.7277024897573</v>
      </c>
      <c r="AQ19" s="16">
        <f t="shared" ref="AQ19" si="9">IFERROR(M19/AB19, "N.A.")</f>
        <v>4467.5438213566149</v>
      </c>
      <c r="AR19" s="13">
        <f t="shared" ref="AR19" si="10">IFERROR(N19/AC19, "N.A.")</f>
        <v>2503.9102699234681</v>
      </c>
    </row>
    <row r="20" spans="1:44" ht="15" customHeight="1" thickBot="1" x14ac:dyDescent="0.3">
      <c r="A20" s="5" t="s">
        <v>0</v>
      </c>
      <c r="B20" s="46">
        <f>B19+C19</f>
        <v>39657916</v>
      </c>
      <c r="C20" s="47"/>
      <c r="D20" s="46">
        <f>D19+E19</f>
        <v>5190164</v>
      </c>
      <c r="E20" s="47"/>
      <c r="F20" s="46">
        <f>F19+G19</f>
        <v>2783180</v>
      </c>
      <c r="G20" s="47"/>
      <c r="H20" s="46">
        <f>H19+I19</f>
        <v>7006565.9999999981</v>
      </c>
      <c r="I20" s="47"/>
      <c r="J20" s="46">
        <f>J19+K19</f>
        <v>0</v>
      </c>
      <c r="K20" s="47"/>
      <c r="L20" s="46">
        <f>L19+M19</f>
        <v>54637826</v>
      </c>
      <c r="M20" s="50"/>
      <c r="N20" s="19">
        <f>B20+D20+F20+H20+J20</f>
        <v>54637826</v>
      </c>
      <c r="P20" s="5" t="s">
        <v>0</v>
      </c>
      <c r="Q20" s="46">
        <f>Q19+R19</f>
        <v>8897</v>
      </c>
      <c r="R20" s="47"/>
      <c r="S20" s="46">
        <f>S19+T19</f>
        <v>1112</v>
      </c>
      <c r="T20" s="47"/>
      <c r="U20" s="46">
        <f>U19+V19</f>
        <v>1072</v>
      </c>
      <c r="V20" s="47"/>
      <c r="W20" s="46">
        <f>W19+X19</f>
        <v>7898</v>
      </c>
      <c r="X20" s="47"/>
      <c r="Y20" s="46">
        <f>Y19+Z19</f>
        <v>2842</v>
      </c>
      <c r="Z20" s="47"/>
      <c r="AA20" s="46">
        <f>AA19+AB19</f>
        <v>21821</v>
      </c>
      <c r="AB20" s="47"/>
      <c r="AC20" s="20">
        <f>Q20+S20+U20+W20+Y20</f>
        <v>21821</v>
      </c>
      <c r="AE20" s="5" t="s">
        <v>0</v>
      </c>
      <c r="AF20" s="48">
        <f>IFERROR(B20/Q20,"N.A.")</f>
        <v>4457.4481285826687</v>
      </c>
      <c r="AG20" s="49"/>
      <c r="AH20" s="48">
        <f>IFERROR(D20/S20,"N.A.")</f>
        <v>4667.4136690647483</v>
      </c>
      <c r="AI20" s="49"/>
      <c r="AJ20" s="48">
        <f>IFERROR(F20/U20,"N.A.")</f>
        <v>2596.25</v>
      </c>
      <c r="AK20" s="49"/>
      <c r="AL20" s="48">
        <f>IFERROR(H20/W20,"N.A.")</f>
        <v>887.13167890605189</v>
      </c>
      <c r="AM20" s="49"/>
      <c r="AN20" s="48">
        <f>IFERROR(J20/Y20,"N.A.")</f>
        <v>0</v>
      </c>
      <c r="AO20" s="49"/>
      <c r="AP20" s="48">
        <f>IFERROR(L20/AA20,"N.A.")</f>
        <v>2503.9102699234681</v>
      </c>
      <c r="AQ20" s="49"/>
      <c r="AR20" s="17">
        <f>IFERROR(N20/AC20, "N.A.")</f>
        <v>2503.9102699234681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3249940</v>
      </c>
      <c r="C27" s="2"/>
      <c r="D27" s="2">
        <v>1208180</v>
      </c>
      <c r="E27" s="2"/>
      <c r="F27" s="2">
        <v>1037160</v>
      </c>
      <c r="G27" s="2"/>
      <c r="H27" s="2">
        <v>3290174</v>
      </c>
      <c r="I27" s="2"/>
      <c r="J27" s="2"/>
      <c r="K27" s="2"/>
      <c r="L27" s="1">
        <f t="shared" ref="L27:M30" si="11">B27+D27+F27+H27+J27</f>
        <v>8785454</v>
      </c>
      <c r="M27" s="12">
        <f t="shared" si="11"/>
        <v>0</v>
      </c>
      <c r="N27" s="13">
        <f>L27+M27</f>
        <v>8785454</v>
      </c>
      <c r="P27" s="3" t="s">
        <v>12</v>
      </c>
      <c r="Q27" s="2">
        <v>710</v>
      </c>
      <c r="R27" s="2">
        <v>0</v>
      </c>
      <c r="S27" s="2">
        <v>275</v>
      </c>
      <c r="T27" s="2">
        <v>0</v>
      </c>
      <c r="U27" s="2">
        <v>268</v>
      </c>
      <c r="V27" s="2">
        <v>0</v>
      </c>
      <c r="W27" s="2">
        <v>1517</v>
      </c>
      <c r="X27" s="2">
        <v>0</v>
      </c>
      <c r="Y27" s="2">
        <v>0</v>
      </c>
      <c r="Z27" s="2">
        <v>0</v>
      </c>
      <c r="AA27" s="1">
        <f t="shared" ref="AA27:AB30" si="12">Q27+S27+U27+W27+Y27</f>
        <v>2770</v>
      </c>
      <c r="AB27" s="12">
        <f t="shared" si="12"/>
        <v>0</v>
      </c>
      <c r="AC27" s="13">
        <f>AA27+AB27</f>
        <v>2770</v>
      </c>
      <c r="AE27" s="3" t="s">
        <v>12</v>
      </c>
      <c r="AF27" s="2">
        <f t="shared" ref="AF27:AR30" si="13">IFERROR(B27/Q27, "N.A.")</f>
        <v>4577.3802816901407</v>
      </c>
      <c r="AG27" s="2" t="str">
        <f t="shared" si="13"/>
        <v>N.A.</v>
      </c>
      <c r="AH27" s="2">
        <f t="shared" si="13"/>
        <v>4393.3818181818178</v>
      </c>
      <c r="AI27" s="2" t="str">
        <f t="shared" si="13"/>
        <v>N.A.</v>
      </c>
      <c r="AJ27" s="2">
        <f t="shared" si="13"/>
        <v>3870</v>
      </c>
      <c r="AK27" s="2" t="str">
        <f t="shared" si="13"/>
        <v>N.A.</v>
      </c>
      <c r="AL27" s="2">
        <f t="shared" si="13"/>
        <v>2168.8688200395518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>
        <f t="shared" si="13"/>
        <v>3171.6440433212997</v>
      </c>
      <c r="AQ27" s="16" t="str">
        <f t="shared" si="13"/>
        <v>N.A.</v>
      </c>
      <c r="AR27" s="13">
        <f t="shared" si="13"/>
        <v>3171.6440433212997</v>
      </c>
    </row>
    <row r="28" spans="1:44" ht="15" customHeight="1" thickBot="1" x14ac:dyDescent="0.3">
      <c r="A28" s="3" t="s">
        <v>13</v>
      </c>
      <c r="B28" s="2">
        <v>276576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276576</v>
      </c>
      <c r="M28" s="12">
        <f t="shared" si="11"/>
        <v>0</v>
      </c>
      <c r="N28" s="13">
        <f>L28+M28</f>
        <v>276576</v>
      </c>
      <c r="P28" s="3" t="s">
        <v>13</v>
      </c>
      <c r="Q28" s="2">
        <v>268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268</v>
      </c>
      <c r="AB28" s="12">
        <f t="shared" si="12"/>
        <v>0</v>
      </c>
      <c r="AC28" s="13">
        <f>AA28+AB28</f>
        <v>268</v>
      </c>
      <c r="AE28" s="3" t="s">
        <v>13</v>
      </c>
      <c r="AF28" s="2">
        <f t="shared" si="13"/>
        <v>1032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>
        <f t="shared" si="13"/>
        <v>1032</v>
      </c>
      <c r="AQ28" s="16" t="str">
        <f t="shared" si="13"/>
        <v>N.A.</v>
      </c>
      <c r="AR28" s="13">
        <f t="shared" si="13"/>
        <v>1032</v>
      </c>
    </row>
    <row r="29" spans="1:44" ht="15" customHeight="1" thickBot="1" x14ac:dyDescent="0.3">
      <c r="A29" s="3" t="s">
        <v>14</v>
      </c>
      <c r="B29" s="2">
        <v>12189740</v>
      </c>
      <c r="C29" s="2">
        <v>11799722</v>
      </c>
      <c r="D29" s="2">
        <v>1344314</v>
      </c>
      <c r="E29" s="2">
        <v>1791400</v>
      </c>
      <c r="F29" s="2"/>
      <c r="G29" s="2">
        <v>0</v>
      </c>
      <c r="H29" s="2"/>
      <c r="I29" s="2">
        <v>1389254</v>
      </c>
      <c r="J29" s="2">
        <v>0</v>
      </c>
      <c r="K29" s="2"/>
      <c r="L29" s="1">
        <f t="shared" si="11"/>
        <v>13534054</v>
      </c>
      <c r="M29" s="12">
        <f t="shared" si="11"/>
        <v>14980376</v>
      </c>
      <c r="N29" s="13">
        <f>L29+M29</f>
        <v>28514430</v>
      </c>
      <c r="P29" s="3" t="s">
        <v>14</v>
      </c>
      <c r="Q29" s="2">
        <v>2064</v>
      </c>
      <c r="R29" s="2">
        <v>2314</v>
      </c>
      <c r="S29" s="2">
        <v>329</v>
      </c>
      <c r="T29" s="2">
        <v>169</v>
      </c>
      <c r="U29" s="2">
        <v>0</v>
      </c>
      <c r="V29" s="2">
        <v>268</v>
      </c>
      <c r="W29" s="2">
        <v>0</v>
      </c>
      <c r="X29" s="2">
        <v>613</v>
      </c>
      <c r="Y29" s="2">
        <v>600</v>
      </c>
      <c r="Z29" s="2">
        <v>0</v>
      </c>
      <c r="AA29" s="1">
        <f t="shared" si="12"/>
        <v>2993</v>
      </c>
      <c r="AB29" s="12">
        <f t="shared" si="12"/>
        <v>3364</v>
      </c>
      <c r="AC29" s="13">
        <f>AA29+AB29</f>
        <v>6357</v>
      </c>
      <c r="AE29" s="3" t="s">
        <v>14</v>
      </c>
      <c r="AF29" s="2">
        <f t="shared" si="13"/>
        <v>5905.8817829457366</v>
      </c>
      <c r="AG29" s="2">
        <f t="shared" si="13"/>
        <v>5099.2748487467588</v>
      </c>
      <c r="AH29" s="2">
        <f t="shared" si="13"/>
        <v>4086.0607902735564</v>
      </c>
      <c r="AI29" s="2">
        <f t="shared" si="13"/>
        <v>10600</v>
      </c>
      <c r="AJ29" s="2" t="str">
        <f t="shared" si="13"/>
        <v>N.A.</v>
      </c>
      <c r="AK29" s="2">
        <f t="shared" si="13"/>
        <v>0</v>
      </c>
      <c r="AL29" s="2" t="str">
        <f t="shared" si="13"/>
        <v>N.A.</v>
      </c>
      <c r="AM29" s="2">
        <f t="shared" si="13"/>
        <v>2266.3197389885809</v>
      </c>
      <c r="AN29" s="2">
        <f t="shared" si="13"/>
        <v>0</v>
      </c>
      <c r="AO29" s="2" t="str">
        <f t="shared" si="13"/>
        <v>N.A.</v>
      </c>
      <c r="AP29" s="15">
        <f t="shared" si="13"/>
        <v>4521.9024390243903</v>
      </c>
      <c r="AQ29" s="16">
        <f t="shared" si="13"/>
        <v>4453.1438763376937</v>
      </c>
      <c r="AR29" s="13">
        <f t="shared" si="13"/>
        <v>4485.5167531854649</v>
      </c>
    </row>
    <row r="30" spans="1:44" ht="15" customHeight="1" thickBot="1" x14ac:dyDescent="0.3">
      <c r="A30" s="3" t="s">
        <v>15</v>
      </c>
      <c r="B30" s="2">
        <v>555904</v>
      </c>
      <c r="C30" s="2"/>
      <c r="D30" s="2">
        <v>137600</v>
      </c>
      <c r="E30" s="2">
        <v>636000</v>
      </c>
      <c r="F30" s="2"/>
      <c r="G30" s="2">
        <v>17420</v>
      </c>
      <c r="H30" s="2">
        <v>235572.99999999997</v>
      </c>
      <c r="I30" s="2"/>
      <c r="J30" s="2">
        <v>0</v>
      </c>
      <c r="K30" s="2"/>
      <c r="L30" s="1">
        <f t="shared" si="11"/>
        <v>929077</v>
      </c>
      <c r="M30" s="12">
        <f t="shared" si="11"/>
        <v>653420</v>
      </c>
      <c r="N30" s="13">
        <f>L30+M30</f>
        <v>1582497</v>
      </c>
      <c r="P30" s="3" t="s">
        <v>15</v>
      </c>
      <c r="Q30" s="2">
        <v>320</v>
      </c>
      <c r="R30" s="2">
        <v>0</v>
      </c>
      <c r="S30" s="2">
        <v>64</v>
      </c>
      <c r="T30" s="2">
        <v>106</v>
      </c>
      <c r="U30" s="2">
        <v>0</v>
      </c>
      <c r="V30" s="2">
        <v>268</v>
      </c>
      <c r="W30" s="2">
        <v>3272</v>
      </c>
      <c r="X30" s="2">
        <v>0</v>
      </c>
      <c r="Y30" s="2">
        <v>800</v>
      </c>
      <c r="Z30" s="2">
        <v>0</v>
      </c>
      <c r="AA30" s="1">
        <f t="shared" si="12"/>
        <v>4456</v>
      </c>
      <c r="AB30" s="12">
        <f t="shared" si="12"/>
        <v>374</v>
      </c>
      <c r="AC30" s="18">
        <f>AA30+AB30</f>
        <v>4830</v>
      </c>
      <c r="AE30" s="3" t="s">
        <v>15</v>
      </c>
      <c r="AF30" s="2">
        <f t="shared" si="13"/>
        <v>1737.2</v>
      </c>
      <c r="AG30" s="2" t="str">
        <f t="shared" si="13"/>
        <v>N.A.</v>
      </c>
      <c r="AH30" s="2">
        <f t="shared" si="13"/>
        <v>2150</v>
      </c>
      <c r="AI30" s="2">
        <f t="shared" si="13"/>
        <v>6000</v>
      </c>
      <c r="AJ30" s="2" t="str">
        <f t="shared" si="13"/>
        <v>N.A.</v>
      </c>
      <c r="AK30" s="2">
        <f t="shared" si="13"/>
        <v>65</v>
      </c>
      <c r="AL30" s="2">
        <f t="shared" si="13"/>
        <v>71.996638141809285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208.50022441651706</v>
      </c>
      <c r="AQ30" s="16">
        <f t="shared" si="13"/>
        <v>1747.1122994652405</v>
      </c>
      <c r="AR30" s="13">
        <f t="shared" si="13"/>
        <v>327.6391304347826</v>
      </c>
    </row>
    <row r="31" spans="1:44" ht="15" customHeight="1" thickBot="1" x14ac:dyDescent="0.3">
      <c r="A31" s="4" t="s">
        <v>16</v>
      </c>
      <c r="B31" s="2">
        <v>16272160.000000002</v>
      </c>
      <c r="C31" s="2">
        <v>11799722</v>
      </c>
      <c r="D31" s="2">
        <v>2690094.0000000005</v>
      </c>
      <c r="E31" s="2">
        <v>2427400.0000000005</v>
      </c>
      <c r="F31" s="2">
        <v>1037160</v>
      </c>
      <c r="G31" s="2">
        <v>17420</v>
      </c>
      <c r="H31" s="2">
        <v>3525746.9999999995</v>
      </c>
      <c r="I31" s="2">
        <v>1389254</v>
      </c>
      <c r="J31" s="2">
        <v>0</v>
      </c>
      <c r="K31" s="2"/>
      <c r="L31" s="1">
        <f t="shared" ref="L31" si="14">B31+D31+F31+H31+J31</f>
        <v>23525161.000000004</v>
      </c>
      <c r="M31" s="12">
        <f t="shared" ref="M31" si="15">C31+E31+G31+I31+K31</f>
        <v>15633796</v>
      </c>
      <c r="N31" s="18">
        <f>L31+M31</f>
        <v>39158957</v>
      </c>
      <c r="P31" s="4" t="s">
        <v>16</v>
      </c>
      <c r="Q31" s="2">
        <v>3362</v>
      </c>
      <c r="R31" s="2">
        <v>2314</v>
      </c>
      <c r="S31" s="2">
        <v>668</v>
      </c>
      <c r="T31" s="2">
        <v>275</v>
      </c>
      <c r="U31" s="2">
        <v>268</v>
      </c>
      <c r="V31" s="2">
        <v>536</v>
      </c>
      <c r="W31" s="2">
        <v>4789</v>
      </c>
      <c r="X31" s="2">
        <v>613</v>
      </c>
      <c r="Y31" s="2">
        <v>1400</v>
      </c>
      <c r="Z31" s="2">
        <v>0</v>
      </c>
      <c r="AA31" s="1">
        <f t="shared" ref="AA31" si="16">Q31+S31+U31+W31+Y31</f>
        <v>10487</v>
      </c>
      <c r="AB31" s="12">
        <f t="shared" ref="AB31" si="17">R31+T31+V31+X31+Z31</f>
        <v>3738</v>
      </c>
      <c r="AC31" s="13">
        <f>AA31+AB31</f>
        <v>14225</v>
      </c>
      <c r="AE31" s="4" t="s">
        <v>16</v>
      </c>
      <c r="AF31" s="2">
        <f t="shared" ref="AF31:AO31" si="18">IFERROR(B31/Q31, "N.A.")</f>
        <v>4840.0237953599053</v>
      </c>
      <c r="AG31" s="2">
        <f t="shared" si="18"/>
        <v>5099.2748487467588</v>
      </c>
      <c r="AH31" s="2">
        <f t="shared" si="18"/>
        <v>4027.0868263473062</v>
      </c>
      <c r="AI31" s="2">
        <f t="shared" si="18"/>
        <v>8826.9090909090919</v>
      </c>
      <c r="AJ31" s="2">
        <f t="shared" si="18"/>
        <v>3870</v>
      </c>
      <c r="AK31" s="2">
        <f t="shared" si="18"/>
        <v>32.5</v>
      </c>
      <c r="AL31" s="2">
        <f t="shared" si="18"/>
        <v>736.21779077051565</v>
      </c>
      <c r="AM31" s="2">
        <f t="shared" si="18"/>
        <v>2266.3197389885809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2243.2689043577766</v>
      </c>
      <c r="AQ31" s="16">
        <f t="shared" ref="AQ31" si="20">IFERROR(M31/AB31, "N.A.")</f>
        <v>4182.3959336543603</v>
      </c>
      <c r="AR31" s="13">
        <f t="shared" ref="AR31" si="21">IFERROR(N31/AC31, "N.A.")</f>
        <v>2752.8265026362037</v>
      </c>
    </row>
    <row r="32" spans="1:44" ht="15" customHeight="1" thickBot="1" x14ac:dyDescent="0.3">
      <c r="A32" s="5" t="s">
        <v>0</v>
      </c>
      <c r="B32" s="46">
        <f>B31+C31</f>
        <v>28071882</v>
      </c>
      <c r="C32" s="47"/>
      <c r="D32" s="46">
        <f>D31+E31</f>
        <v>5117494.0000000009</v>
      </c>
      <c r="E32" s="47"/>
      <c r="F32" s="46">
        <f>F31+G31</f>
        <v>1054580</v>
      </c>
      <c r="G32" s="47"/>
      <c r="H32" s="46">
        <f>H31+I31</f>
        <v>4915001</v>
      </c>
      <c r="I32" s="47"/>
      <c r="J32" s="46">
        <f>J31+K31</f>
        <v>0</v>
      </c>
      <c r="K32" s="47"/>
      <c r="L32" s="46">
        <f>L31+M31</f>
        <v>39158957</v>
      </c>
      <c r="M32" s="50"/>
      <c r="N32" s="19">
        <f>B32+D32+F32+H32+J32</f>
        <v>39158957</v>
      </c>
      <c r="P32" s="5" t="s">
        <v>0</v>
      </c>
      <c r="Q32" s="46">
        <f>Q31+R31</f>
        <v>5676</v>
      </c>
      <c r="R32" s="47"/>
      <c r="S32" s="46">
        <f>S31+T31</f>
        <v>943</v>
      </c>
      <c r="T32" s="47"/>
      <c r="U32" s="46">
        <f>U31+V31</f>
        <v>804</v>
      </c>
      <c r="V32" s="47"/>
      <c r="W32" s="46">
        <f>W31+X31</f>
        <v>5402</v>
      </c>
      <c r="X32" s="47"/>
      <c r="Y32" s="46">
        <f>Y31+Z31</f>
        <v>1400</v>
      </c>
      <c r="Z32" s="47"/>
      <c r="AA32" s="46">
        <f>AA31+AB31</f>
        <v>14225</v>
      </c>
      <c r="AB32" s="47"/>
      <c r="AC32" s="20">
        <f>Q32+S32+U32+W32+Y32</f>
        <v>14225</v>
      </c>
      <c r="AE32" s="5" t="s">
        <v>0</v>
      </c>
      <c r="AF32" s="48">
        <f>IFERROR(B32/Q32,"N.A.")</f>
        <v>4945.7156448202959</v>
      </c>
      <c r="AG32" s="49"/>
      <c r="AH32" s="48">
        <f>IFERROR(D32/S32,"N.A.")</f>
        <v>5426.8229056203618</v>
      </c>
      <c r="AI32" s="49"/>
      <c r="AJ32" s="48">
        <f>IFERROR(F32/U32,"N.A.")</f>
        <v>1311.6666666666667</v>
      </c>
      <c r="AK32" s="49"/>
      <c r="AL32" s="48">
        <f>IFERROR(H32/W32,"N.A.")</f>
        <v>909.84838948537583</v>
      </c>
      <c r="AM32" s="49"/>
      <c r="AN32" s="48">
        <f>IFERROR(J32/Y32,"N.A.")</f>
        <v>0</v>
      </c>
      <c r="AO32" s="49"/>
      <c r="AP32" s="48">
        <f>IFERROR(L32/AA32,"N.A.")</f>
        <v>2752.8265026362037</v>
      </c>
      <c r="AQ32" s="49"/>
      <c r="AR32" s="17">
        <f>IFERROR(N32/AC32, "N.A.")</f>
        <v>2752.8265026362037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91160</v>
      </c>
      <c r="C39" s="2"/>
      <c r="D39" s="2"/>
      <c r="E39" s="2"/>
      <c r="F39" s="2"/>
      <c r="G39" s="2"/>
      <c r="H39" s="2">
        <v>1573072</v>
      </c>
      <c r="I39" s="2"/>
      <c r="J39" s="2">
        <v>0</v>
      </c>
      <c r="K39" s="2"/>
      <c r="L39" s="1">
        <f t="shared" ref="L39:M42" si="22">B39+D39+F39+H39+J39</f>
        <v>1664232</v>
      </c>
      <c r="M39" s="12">
        <f t="shared" si="22"/>
        <v>0</v>
      </c>
      <c r="N39" s="13">
        <f>L39+M39</f>
        <v>1664232</v>
      </c>
      <c r="P39" s="3" t="s">
        <v>12</v>
      </c>
      <c r="Q39" s="2">
        <v>106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2243</v>
      </c>
      <c r="X39" s="2">
        <v>0</v>
      </c>
      <c r="Y39" s="2">
        <v>934</v>
      </c>
      <c r="Z39" s="2">
        <v>0</v>
      </c>
      <c r="AA39" s="1">
        <f t="shared" ref="AA39:AB42" si="23">Q39+S39+U39+W39+Y39</f>
        <v>3283</v>
      </c>
      <c r="AB39" s="12">
        <f t="shared" si="23"/>
        <v>0</v>
      </c>
      <c r="AC39" s="13">
        <f>AA39+AB39</f>
        <v>3283</v>
      </c>
      <c r="AE39" s="3" t="s">
        <v>12</v>
      </c>
      <c r="AF39" s="2">
        <f t="shared" ref="AF39:AR42" si="24">IFERROR(B39/Q39, "N.A.")</f>
        <v>860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701.3250111457869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506.92415473652147</v>
      </c>
      <c r="AQ39" s="16" t="str">
        <f t="shared" si="24"/>
        <v>N.A.</v>
      </c>
      <c r="AR39" s="13">
        <f t="shared" si="24"/>
        <v>506.92415473652147</v>
      </c>
    </row>
    <row r="40" spans="1:44" ht="15" customHeight="1" thickBot="1" x14ac:dyDescent="0.3">
      <c r="A40" s="3" t="s">
        <v>13</v>
      </c>
      <c r="B40" s="2">
        <v>70660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70660</v>
      </c>
      <c r="M40" s="12">
        <f t="shared" si="22"/>
        <v>0</v>
      </c>
      <c r="N40" s="13">
        <f>L40+M40</f>
        <v>70660</v>
      </c>
      <c r="P40" s="3" t="s">
        <v>13</v>
      </c>
      <c r="Q40" s="2">
        <v>276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276</v>
      </c>
      <c r="AB40" s="12">
        <f t="shared" si="23"/>
        <v>0</v>
      </c>
      <c r="AC40" s="13">
        <f>AA40+AB40</f>
        <v>276</v>
      </c>
      <c r="AE40" s="3" t="s">
        <v>13</v>
      </c>
      <c r="AF40" s="2">
        <f t="shared" si="24"/>
        <v>256.01449275362319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256.01449275362319</v>
      </c>
      <c r="AQ40" s="16" t="str">
        <f t="shared" si="24"/>
        <v>N.A.</v>
      </c>
      <c r="AR40" s="13">
        <f t="shared" si="24"/>
        <v>256.01449275362319</v>
      </c>
    </row>
    <row r="41" spans="1:44" ht="15" customHeight="1" thickBot="1" x14ac:dyDescent="0.3">
      <c r="A41" s="3" t="s">
        <v>14</v>
      </c>
      <c r="B41" s="2">
        <v>2755193.9999999995</v>
      </c>
      <c r="C41" s="2">
        <v>8669020</v>
      </c>
      <c r="D41" s="2"/>
      <c r="E41" s="2">
        <v>72670</v>
      </c>
      <c r="F41" s="2"/>
      <c r="G41" s="2">
        <v>1728600</v>
      </c>
      <c r="H41" s="2"/>
      <c r="I41" s="2">
        <v>504604.99999999994</v>
      </c>
      <c r="J41" s="2">
        <v>0</v>
      </c>
      <c r="K41" s="2"/>
      <c r="L41" s="1">
        <f t="shared" si="22"/>
        <v>2755193.9999999995</v>
      </c>
      <c r="M41" s="12">
        <f t="shared" si="22"/>
        <v>10974895</v>
      </c>
      <c r="N41" s="13">
        <f>L41+M41</f>
        <v>13730089</v>
      </c>
      <c r="P41" s="3" t="s">
        <v>14</v>
      </c>
      <c r="Q41" s="2">
        <v>1183</v>
      </c>
      <c r="R41" s="2">
        <v>1656</v>
      </c>
      <c r="S41" s="2">
        <v>0</v>
      </c>
      <c r="T41" s="2">
        <v>169</v>
      </c>
      <c r="U41" s="2">
        <v>0</v>
      </c>
      <c r="V41" s="2">
        <v>268</v>
      </c>
      <c r="W41" s="2">
        <v>0</v>
      </c>
      <c r="X41" s="2">
        <v>125</v>
      </c>
      <c r="Y41" s="2">
        <v>508</v>
      </c>
      <c r="Z41" s="2">
        <v>0</v>
      </c>
      <c r="AA41" s="1">
        <f t="shared" si="23"/>
        <v>1691</v>
      </c>
      <c r="AB41" s="12">
        <f t="shared" si="23"/>
        <v>2218</v>
      </c>
      <c r="AC41" s="13">
        <f>AA41+AB41</f>
        <v>3909</v>
      </c>
      <c r="AE41" s="3" t="s">
        <v>14</v>
      </c>
      <c r="AF41" s="2">
        <f t="shared" si="24"/>
        <v>2328.9890109890107</v>
      </c>
      <c r="AG41" s="2">
        <f t="shared" si="24"/>
        <v>5234.9154589371983</v>
      </c>
      <c r="AH41" s="2" t="str">
        <f t="shared" si="24"/>
        <v>N.A.</v>
      </c>
      <c r="AI41" s="2">
        <f t="shared" si="24"/>
        <v>430</v>
      </c>
      <c r="AJ41" s="2" t="str">
        <f t="shared" si="24"/>
        <v>N.A.</v>
      </c>
      <c r="AK41" s="2">
        <f t="shared" si="24"/>
        <v>6450</v>
      </c>
      <c r="AL41" s="2" t="str">
        <f t="shared" si="24"/>
        <v>N.A.</v>
      </c>
      <c r="AM41" s="2">
        <f t="shared" si="24"/>
        <v>4036.8399999999997</v>
      </c>
      <c r="AN41" s="2">
        <f t="shared" si="24"/>
        <v>0</v>
      </c>
      <c r="AO41" s="2" t="str">
        <f t="shared" si="24"/>
        <v>N.A.</v>
      </c>
      <c r="AP41" s="15">
        <f t="shared" si="24"/>
        <v>1629.3282081608513</v>
      </c>
      <c r="AQ41" s="16">
        <f t="shared" si="24"/>
        <v>4948.1041478809739</v>
      </c>
      <c r="AR41" s="13">
        <f t="shared" si="24"/>
        <v>3512.4300332565872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13888</v>
      </c>
      <c r="I42" s="2"/>
      <c r="J42" s="2"/>
      <c r="K42" s="2"/>
      <c r="L42" s="1">
        <f t="shared" si="22"/>
        <v>13888</v>
      </c>
      <c r="M42" s="12">
        <f t="shared" si="22"/>
        <v>0</v>
      </c>
      <c r="N42" s="13">
        <f>L42+M42</f>
        <v>13888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128</v>
      </c>
      <c r="X42" s="2">
        <v>0</v>
      </c>
      <c r="Y42" s="2">
        <v>0</v>
      </c>
      <c r="Z42" s="2">
        <v>0</v>
      </c>
      <c r="AA42" s="1">
        <f t="shared" si="23"/>
        <v>128</v>
      </c>
      <c r="AB42" s="12">
        <f t="shared" si="23"/>
        <v>0</v>
      </c>
      <c r="AC42" s="13">
        <f>AA42+AB42</f>
        <v>128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108.5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>
        <f t="shared" si="24"/>
        <v>108.5</v>
      </c>
      <c r="AQ42" s="16" t="str">
        <f t="shared" si="24"/>
        <v>N.A.</v>
      </c>
      <c r="AR42" s="13">
        <f t="shared" si="24"/>
        <v>108.5</v>
      </c>
    </row>
    <row r="43" spans="1:44" ht="15" customHeight="1" thickBot="1" x14ac:dyDescent="0.3">
      <c r="A43" s="4" t="s">
        <v>16</v>
      </c>
      <c r="B43" s="2">
        <v>2917014</v>
      </c>
      <c r="C43" s="2">
        <v>8669020</v>
      </c>
      <c r="D43" s="2"/>
      <c r="E43" s="2">
        <v>72670</v>
      </c>
      <c r="F43" s="2"/>
      <c r="G43" s="2">
        <v>1728600</v>
      </c>
      <c r="H43" s="2">
        <v>1586959.9999999998</v>
      </c>
      <c r="I43" s="2">
        <v>504604.99999999994</v>
      </c>
      <c r="J43" s="2">
        <v>0</v>
      </c>
      <c r="K43" s="2"/>
      <c r="L43" s="1">
        <f t="shared" ref="L43" si="25">B43+D43+F43+H43+J43</f>
        <v>4503974</v>
      </c>
      <c r="M43" s="12">
        <f t="shared" ref="M43" si="26">C43+E43+G43+I43+K43</f>
        <v>10974895</v>
      </c>
      <c r="N43" s="18">
        <f>L43+M43</f>
        <v>15478869</v>
      </c>
      <c r="P43" s="4" t="s">
        <v>16</v>
      </c>
      <c r="Q43" s="2">
        <v>1565</v>
      </c>
      <c r="R43" s="2">
        <v>1656</v>
      </c>
      <c r="S43" s="2">
        <v>0</v>
      </c>
      <c r="T43" s="2">
        <v>169</v>
      </c>
      <c r="U43" s="2">
        <v>0</v>
      </c>
      <c r="V43" s="2">
        <v>268</v>
      </c>
      <c r="W43" s="2">
        <v>2371</v>
      </c>
      <c r="X43" s="2">
        <v>125</v>
      </c>
      <c r="Y43" s="2">
        <v>1442</v>
      </c>
      <c r="Z43" s="2">
        <v>0</v>
      </c>
      <c r="AA43" s="1">
        <f t="shared" ref="AA43" si="27">Q43+S43+U43+W43+Y43</f>
        <v>5378</v>
      </c>
      <c r="AB43" s="12">
        <f t="shared" ref="AB43" si="28">R43+T43+V43+X43+Z43</f>
        <v>2218</v>
      </c>
      <c r="AC43" s="18">
        <f>AA43+AB43</f>
        <v>7596</v>
      </c>
      <c r="AE43" s="4" t="s">
        <v>16</v>
      </c>
      <c r="AF43" s="2">
        <f t="shared" ref="AF43:AO43" si="29">IFERROR(B43/Q43, "N.A.")</f>
        <v>1863.9067092651758</v>
      </c>
      <c r="AG43" s="2">
        <f t="shared" si="29"/>
        <v>5234.9154589371983</v>
      </c>
      <c r="AH43" s="2" t="str">
        <f t="shared" si="29"/>
        <v>N.A.</v>
      </c>
      <c r="AI43" s="2">
        <f t="shared" si="29"/>
        <v>430</v>
      </c>
      <c r="AJ43" s="2" t="str">
        <f t="shared" si="29"/>
        <v>N.A.</v>
      </c>
      <c r="AK43" s="2">
        <f t="shared" si="29"/>
        <v>6450</v>
      </c>
      <c r="AL43" s="2">
        <f t="shared" si="29"/>
        <v>669.32096161956974</v>
      </c>
      <c r="AM43" s="2">
        <f t="shared" si="29"/>
        <v>4036.8399999999997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837.4812197843064</v>
      </c>
      <c r="AQ43" s="16">
        <f t="shared" ref="AQ43" si="31">IFERROR(M43/AB43, "N.A.")</f>
        <v>4948.1041478809739</v>
      </c>
      <c r="AR43" s="13">
        <f t="shared" ref="AR43" si="32">IFERROR(N43/AC43, "N.A.")</f>
        <v>2037.7657977883096</v>
      </c>
    </row>
    <row r="44" spans="1:44" ht="15" customHeight="1" thickBot="1" x14ac:dyDescent="0.3">
      <c r="A44" s="5" t="s">
        <v>0</v>
      </c>
      <c r="B44" s="46">
        <f>B43+C43</f>
        <v>11586034</v>
      </c>
      <c r="C44" s="47"/>
      <c r="D44" s="46">
        <f>D43+E43</f>
        <v>72670</v>
      </c>
      <c r="E44" s="47"/>
      <c r="F44" s="46">
        <f>F43+G43</f>
        <v>1728600</v>
      </c>
      <c r="G44" s="47"/>
      <c r="H44" s="46">
        <f>H43+I43</f>
        <v>2091564.9999999998</v>
      </c>
      <c r="I44" s="47"/>
      <c r="J44" s="46">
        <f>J43+K43</f>
        <v>0</v>
      </c>
      <c r="K44" s="47"/>
      <c r="L44" s="46">
        <f>L43+M43</f>
        <v>15478869</v>
      </c>
      <c r="M44" s="50"/>
      <c r="N44" s="19">
        <f>B44+D44+F44+H44+J44</f>
        <v>15478869</v>
      </c>
      <c r="P44" s="5" t="s">
        <v>0</v>
      </c>
      <c r="Q44" s="46">
        <f>Q43+R43</f>
        <v>3221</v>
      </c>
      <c r="R44" s="47"/>
      <c r="S44" s="46">
        <f>S43+T43</f>
        <v>169</v>
      </c>
      <c r="T44" s="47"/>
      <c r="U44" s="46">
        <f>U43+V43</f>
        <v>268</v>
      </c>
      <c r="V44" s="47"/>
      <c r="W44" s="46">
        <f>W43+X43</f>
        <v>2496</v>
      </c>
      <c r="X44" s="47"/>
      <c r="Y44" s="46">
        <f>Y43+Z43</f>
        <v>1442</v>
      </c>
      <c r="Z44" s="47"/>
      <c r="AA44" s="46">
        <f>AA43+AB43</f>
        <v>7596</v>
      </c>
      <c r="AB44" s="50"/>
      <c r="AC44" s="19">
        <f>Q44+S44+U44+W44+Y44</f>
        <v>7596</v>
      </c>
      <c r="AE44" s="5" t="s">
        <v>0</v>
      </c>
      <c r="AF44" s="48">
        <f>IFERROR(B44/Q44,"N.A.")</f>
        <v>3597.0301148711578</v>
      </c>
      <c r="AG44" s="49"/>
      <c r="AH44" s="48">
        <f>IFERROR(D44/S44,"N.A.")</f>
        <v>430</v>
      </c>
      <c r="AI44" s="49"/>
      <c r="AJ44" s="48">
        <f>IFERROR(F44/U44,"N.A.")</f>
        <v>6450</v>
      </c>
      <c r="AK44" s="49"/>
      <c r="AL44" s="48">
        <f>IFERROR(H44/W44,"N.A.")</f>
        <v>837.96674679487171</v>
      </c>
      <c r="AM44" s="49"/>
      <c r="AN44" s="48">
        <f>IFERROR(J44/Y44,"N.A.")</f>
        <v>0</v>
      </c>
      <c r="AO44" s="49"/>
      <c r="AP44" s="48">
        <f>IFERROR(L44/AA44,"N.A.")</f>
        <v>2037.7657977883096</v>
      </c>
      <c r="AQ44" s="49"/>
      <c r="AR44" s="17">
        <f>IFERROR(N44/AC44, "N.A.")</f>
        <v>2037.7657977883096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2350984.9999999995</v>
      </c>
      <c r="C15" s="2"/>
      <c r="D15" s="2">
        <v>223600</v>
      </c>
      <c r="E15" s="2"/>
      <c r="F15" s="2">
        <v>0</v>
      </c>
      <c r="G15" s="2"/>
      <c r="H15" s="2">
        <v>1057825.0000000002</v>
      </c>
      <c r="I15" s="2"/>
      <c r="J15" s="2">
        <v>0</v>
      </c>
      <c r="K15" s="2"/>
      <c r="L15" s="1">
        <f t="shared" ref="L15:M18" si="0">B15+D15+F15+H15+J15</f>
        <v>3632410</v>
      </c>
      <c r="M15" s="12">
        <f t="shared" si="0"/>
        <v>0</v>
      </c>
      <c r="N15" s="13">
        <f>L15+M15</f>
        <v>3632410</v>
      </c>
      <c r="P15" s="3" t="s">
        <v>12</v>
      </c>
      <c r="Q15" s="2">
        <v>1050</v>
      </c>
      <c r="R15" s="2">
        <v>0</v>
      </c>
      <c r="S15" s="2">
        <v>65</v>
      </c>
      <c r="T15" s="2">
        <v>0</v>
      </c>
      <c r="U15" s="2">
        <v>94</v>
      </c>
      <c r="V15" s="2">
        <v>0</v>
      </c>
      <c r="W15" s="2">
        <v>1160</v>
      </c>
      <c r="X15" s="2">
        <v>0</v>
      </c>
      <c r="Y15" s="2">
        <v>296</v>
      </c>
      <c r="Z15" s="2">
        <v>0</v>
      </c>
      <c r="AA15" s="1">
        <f t="shared" ref="AA15:AB18" si="1">Q15+S15+U15+W15+Y15</f>
        <v>2665</v>
      </c>
      <c r="AB15" s="12">
        <f t="shared" si="1"/>
        <v>0</v>
      </c>
      <c r="AC15" s="13">
        <f>AA15+AB15</f>
        <v>2665</v>
      </c>
      <c r="AE15" s="3" t="s">
        <v>12</v>
      </c>
      <c r="AF15" s="2">
        <f t="shared" ref="AF15:AR18" si="2">IFERROR(B15/Q15, "N.A.")</f>
        <v>2239.0333333333328</v>
      </c>
      <c r="AG15" s="2" t="str">
        <f t="shared" si="2"/>
        <v>N.A.</v>
      </c>
      <c r="AH15" s="2">
        <f t="shared" si="2"/>
        <v>3440</v>
      </c>
      <c r="AI15" s="2" t="str">
        <f t="shared" si="2"/>
        <v>N.A.</v>
      </c>
      <c r="AJ15" s="2">
        <f t="shared" si="2"/>
        <v>0</v>
      </c>
      <c r="AK15" s="2" t="str">
        <f t="shared" si="2"/>
        <v>N.A.</v>
      </c>
      <c r="AL15" s="2">
        <f t="shared" si="2"/>
        <v>911.91810344827604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1363.0056285178237</v>
      </c>
      <c r="AQ15" s="16" t="str">
        <f t="shared" si="2"/>
        <v>N.A.</v>
      </c>
      <c r="AR15" s="13">
        <f t="shared" si="2"/>
        <v>1363.0056285178237</v>
      </c>
    </row>
    <row r="16" spans="1:44" ht="15" customHeight="1" thickBot="1" x14ac:dyDescent="0.3">
      <c r="A16" s="3" t="s">
        <v>13</v>
      </c>
      <c r="B16" s="2">
        <v>585820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585820</v>
      </c>
      <c r="M16" s="12">
        <f t="shared" si="0"/>
        <v>0</v>
      </c>
      <c r="N16" s="13">
        <f>L16+M16</f>
        <v>585820</v>
      </c>
      <c r="P16" s="3" t="s">
        <v>13</v>
      </c>
      <c r="Q16" s="2">
        <v>439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439</v>
      </c>
      <c r="AB16" s="12">
        <f t="shared" si="1"/>
        <v>0</v>
      </c>
      <c r="AC16" s="13">
        <f>AA16+AB16</f>
        <v>439</v>
      </c>
      <c r="AE16" s="3" t="s">
        <v>13</v>
      </c>
      <c r="AF16" s="2">
        <f t="shared" si="2"/>
        <v>1334.4419134396355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1334.4419134396355</v>
      </c>
      <c r="AQ16" s="16" t="str">
        <f t="shared" si="2"/>
        <v>N.A.</v>
      </c>
      <c r="AR16" s="13">
        <f t="shared" si="2"/>
        <v>1334.4419134396355</v>
      </c>
    </row>
    <row r="17" spans="1:44" ht="15" customHeight="1" thickBot="1" x14ac:dyDescent="0.3">
      <c r="A17" s="3" t="s">
        <v>14</v>
      </c>
      <c r="B17" s="2">
        <v>5873850.0000000009</v>
      </c>
      <c r="C17" s="2">
        <v>6580690</v>
      </c>
      <c r="D17" s="2"/>
      <c r="E17" s="2"/>
      <c r="F17" s="2"/>
      <c r="G17" s="2">
        <v>846000</v>
      </c>
      <c r="H17" s="2"/>
      <c r="I17" s="2">
        <v>1335565</v>
      </c>
      <c r="J17" s="2">
        <v>0</v>
      </c>
      <c r="K17" s="2"/>
      <c r="L17" s="1">
        <f t="shared" si="0"/>
        <v>5873850.0000000009</v>
      </c>
      <c r="M17" s="12">
        <f t="shared" si="0"/>
        <v>8762255</v>
      </c>
      <c r="N17" s="13">
        <f>L17+M17</f>
        <v>14636105</v>
      </c>
      <c r="P17" s="3" t="s">
        <v>14</v>
      </c>
      <c r="Q17" s="2">
        <v>1442</v>
      </c>
      <c r="R17" s="2">
        <v>1077</v>
      </c>
      <c r="S17" s="2">
        <v>0</v>
      </c>
      <c r="T17" s="2">
        <v>0</v>
      </c>
      <c r="U17" s="2">
        <v>0</v>
      </c>
      <c r="V17" s="2">
        <v>94</v>
      </c>
      <c r="W17" s="2">
        <v>0</v>
      </c>
      <c r="X17" s="2">
        <v>693</v>
      </c>
      <c r="Y17" s="2">
        <v>248</v>
      </c>
      <c r="Z17" s="2">
        <v>0</v>
      </c>
      <c r="AA17" s="1">
        <f t="shared" si="1"/>
        <v>1690</v>
      </c>
      <c r="AB17" s="12">
        <f t="shared" si="1"/>
        <v>1864</v>
      </c>
      <c r="AC17" s="13">
        <f>AA17+AB17</f>
        <v>3554</v>
      </c>
      <c r="AE17" s="3" t="s">
        <v>14</v>
      </c>
      <c r="AF17" s="2">
        <f t="shared" si="2"/>
        <v>4073.4049930651877</v>
      </c>
      <c r="AG17" s="2">
        <f t="shared" si="2"/>
        <v>6110.2042711234908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>
        <f t="shared" si="2"/>
        <v>9000</v>
      </c>
      <c r="AL17" s="2" t="str">
        <f t="shared" si="2"/>
        <v>N.A.</v>
      </c>
      <c r="AM17" s="2">
        <f t="shared" si="2"/>
        <v>1927.2222222222222</v>
      </c>
      <c r="AN17" s="2">
        <f t="shared" si="2"/>
        <v>0</v>
      </c>
      <c r="AO17" s="2" t="str">
        <f t="shared" si="2"/>
        <v>N.A.</v>
      </c>
      <c r="AP17" s="15">
        <f t="shared" si="2"/>
        <v>3475.6508875739651</v>
      </c>
      <c r="AQ17" s="16">
        <f t="shared" si="2"/>
        <v>4700.780579399142</v>
      </c>
      <c r="AR17" s="13">
        <f t="shared" si="2"/>
        <v>4118.2062464828359</v>
      </c>
    </row>
    <row r="18" spans="1:44" ht="15" customHeight="1" thickBot="1" x14ac:dyDescent="0.3">
      <c r="A18" s="3" t="s">
        <v>15</v>
      </c>
      <c r="B18" s="2">
        <v>1624814.9999999998</v>
      </c>
      <c r="C18" s="2"/>
      <c r="D18" s="2"/>
      <c r="E18" s="2"/>
      <c r="F18" s="2"/>
      <c r="G18" s="2">
        <v>688000</v>
      </c>
      <c r="H18" s="2">
        <v>853839.99999999988</v>
      </c>
      <c r="I18" s="2"/>
      <c r="J18" s="2">
        <v>0</v>
      </c>
      <c r="K18" s="2"/>
      <c r="L18" s="1">
        <f t="shared" si="0"/>
        <v>2478654.9999999995</v>
      </c>
      <c r="M18" s="12">
        <f t="shared" si="0"/>
        <v>688000</v>
      </c>
      <c r="N18" s="13">
        <f>L18+M18</f>
        <v>3166654.9999999995</v>
      </c>
      <c r="P18" s="3" t="s">
        <v>15</v>
      </c>
      <c r="Q18" s="2">
        <v>704</v>
      </c>
      <c r="R18" s="2">
        <v>0</v>
      </c>
      <c r="S18" s="2">
        <v>0</v>
      </c>
      <c r="T18" s="2">
        <v>0</v>
      </c>
      <c r="U18" s="2">
        <v>0</v>
      </c>
      <c r="V18" s="2">
        <v>240</v>
      </c>
      <c r="W18" s="2">
        <v>2422</v>
      </c>
      <c r="X18" s="2">
        <v>0</v>
      </c>
      <c r="Y18" s="2">
        <v>689</v>
      </c>
      <c r="Z18" s="2">
        <v>0</v>
      </c>
      <c r="AA18" s="1">
        <f t="shared" si="1"/>
        <v>3815</v>
      </c>
      <c r="AB18" s="12">
        <f t="shared" si="1"/>
        <v>240</v>
      </c>
      <c r="AC18" s="18">
        <f>AA18+AB18</f>
        <v>4055</v>
      </c>
      <c r="AE18" s="3" t="s">
        <v>15</v>
      </c>
      <c r="AF18" s="2">
        <f t="shared" si="2"/>
        <v>2307.975852272727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2866.6666666666665</v>
      </c>
      <c r="AL18" s="2">
        <f t="shared" si="2"/>
        <v>352.53509496284056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649.71297509829606</v>
      </c>
      <c r="AQ18" s="16">
        <f t="shared" si="2"/>
        <v>2866.6666666666665</v>
      </c>
      <c r="AR18" s="13">
        <f t="shared" si="2"/>
        <v>780.92601726263865</v>
      </c>
    </row>
    <row r="19" spans="1:44" ht="15" customHeight="1" thickBot="1" x14ac:dyDescent="0.3">
      <c r="A19" s="4" t="s">
        <v>16</v>
      </c>
      <c r="B19" s="2">
        <v>10435469.999999998</v>
      </c>
      <c r="C19" s="2">
        <v>6580690</v>
      </c>
      <c r="D19" s="2">
        <v>223600</v>
      </c>
      <c r="E19" s="2"/>
      <c r="F19" s="2">
        <v>0</v>
      </c>
      <c r="G19" s="2">
        <v>1534000</v>
      </c>
      <c r="H19" s="2">
        <v>1911665.0000000002</v>
      </c>
      <c r="I19" s="2">
        <v>1335565</v>
      </c>
      <c r="J19" s="2">
        <v>0</v>
      </c>
      <c r="K19" s="2"/>
      <c r="L19" s="1">
        <f t="shared" ref="L19" si="3">B19+D19+F19+H19+J19</f>
        <v>12570734.999999998</v>
      </c>
      <c r="M19" s="12">
        <f t="shared" ref="M19" si="4">C19+E19+G19+I19+K19</f>
        <v>9450255</v>
      </c>
      <c r="N19" s="18">
        <f>L19+M19</f>
        <v>22020990</v>
      </c>
      <c r="P19" s="4" t="s">
        <v>16</v>
      </c>
      <c r="Q19" s="2">
        <v>3635</v>
      </c>
      <c r="R19" s="2">
        <v>1077</v>
      </c>
      <c r="S19" s="2">
        <v>65</v>
      </c>
      <c r="T19" s="2">
        <v>0</v>
      </c>
      <c r="U19" s="2">
        <v>94</v>
      </c>
      <c r="V19" s="2">
        <v>334</v>
      </c>
      <c r="W19" s="2">
        <v>3582</v>
      </c>
      <c r="X19" s="2">
        <v>693</v>
      </c>
      <c r="Y19" s="2">
        <v>1233</v>
      </c>
      <c r="Z19" s="2">
        <v>0</v>
      </c>
      <c r="AA19" s="1">
        <f t="shared" ref="AA19" si="5">Q19+S19+U19+W19+Y19</f>
        <v>8609</v>
      </c>
      <c r="AB19" s="12">
        <f t="shared" ref="AB19" si="6">R19+T19+V19+X19+Z19</f>
        <v>2104</v>
      </c>
      <c r="AC19" s="13">
        <f>AA19+AB19</f>
        <v>10713</v>
      </c>
      <c r="AE19" s="4" t="s">
        <v>16</v>
      </c>
      <c r="AF19" s="2">
        <f t="shared" ref="AF19:AO19" si="7">IFERROR(B19/Q19, "N.A.")</f>
        <v>2870.8308115543323</v>
      </c>
      <c r="AG19" s="2">
        <f t="shared" si="7"/>
        <v>6110.2042711234908</v>
      </c>
      <c r="AH19" s="2">
        <f t="shared" si="7"/>
        <v>3440</v>
      </c>
      <c r="AI19" s="2" t="str">
        <f t="shared" si="7"/>
        <v>N.A.</v>
      </c>
      <c r="AJ19" s="2">
        <f t="shared" si="7"/>
        <v>0</v>
      </c>
      <c r="AK19" s="2">
        <f t="shared" si="7"/>
        <v>4592.8143712574847</v>
      </c>
      <c r="AL19" s="2">
        <f t="shared" si="7"/>
        <v>533.6864879955333</v>
      </c>
      <c r="AM19" s="2">
        <f t="shared" si="7"/>
        <v>1927.2222222222222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1460.1852712277846</v>
      </c>
      <c r="AQ19" s="16">
        <f t="shared" ref="AQ19" si="9">IFERROR(M19/AB19, "N.A.")</f>
        <v>4491.5660646387832</v>
      </c>
      <c r="AR19" s="13">
        <f t="shared" ref="AR19" si="10">IFERROR(N19/AC19, "N.A.")</f>
        <v>2055.5390646877627</v>
      </c>
    </row>
    <row r="20" spans="1:44" ht="15" customHeight="1" thickBot="1" x14ac:dyDescent="0.3">
      <c r="A20" s="5" t="s">
        <v>0</v>
      </c>
      <c r="B20" s="46">
        <f>B19+C19</f>
        <v>17016160</v>
      </c>
      <c r="C20" s="47"/>
      <c r="D20" s="46">
        <f>D19+E19</f>
        <v>223600</v>
      </c>
      <c r="E20" s="47"/>
      <c r="F20" s="46">
        <f>F19+G19</f>
        <v>1534000</v>
      </c>
      <c r="G20" s="47"/>
      <c r="H20" s="46">
        <f>H19+I19</f>
        <v>3247230</v>
      </c>
      <c r="I20" s="47"/>
      <c r="J20" s="46">
        <f>J19+K19</f>
        <v>0</v>
      </c>
      <c r="K20" s="47"/>
      <c r="L20" s="46">
        <f>L19+M19</f>
        <v>22020990</v>
      </c>
      <c r="M20" s="50"/>
      <c r="N20" s="19">
        <f>B20+D20+F20+H20+J20</f>
        <v>22020990</v>
      </c>
      <c r="P20" s="5" t="s">
        <v>0</v>
      </c>
      <c r="Q20" s="46">
        <f>Q19+R19</f>
        <v>4712</v>
      </c>
      <c r="R20" s="47"/>
      <c r="S20" s="46">
        <f>S19+T19</f>
        <v>65</v>
      </c>
      <c r="T20" s="47"/>
      <c r="U20" s="46">
        <f>U19+V19</f>
        <v>428</v>
      </c>
      <c r="V20" s="47"/>
      <c r="W20" s="46">
        <f>W19+X19</f>
        <v>4275</v>
      </c>
      <c r="X20" s="47"/>
      <c r="Y20" s="46">
        <f>Y19+Z19</f>
        <v>1233</v>
      </c>
      <c r="Z20" s="47"/>
      <c r="AA20" s="46">
        <f>AA19+AB19</f>
        <v>10713</v>
      </c>
      <c r="AB20" s="47"/>
      <c r="AC20" s="20">
        <f>Q20+S20+U20+W20+Y20</f>
        <v>10713</v>
      </c>
      <c r="AE20" s="5" t="s">
        <v>0</v>
      </c>
      <c r="AF20" s="48">
        <f>IFERROR(B20/Q20,"N.A.")</f>
        <v>3611.2393887945673</v>
      </c>
      <c r="AG20" s="49"/>
      <c r="AH20" s="48">
        <f>IFERROR(D20/S20,"N.A.")</f>
        <v>3440</v>
      </c>
      <c r="AI20" s="49"/>
      <c r="AJ20" s="48">
        <f>IFERROR(F20/U20,"N.A.")</f>
        <v>3584.1121495327102</v>
      </c>
      <c r="AK20" s="49"/>
      <c r="AL20" s="48">
        <f>IFERROR(H20/W20,"N.A.")</f>
        <v>759.5859649122807</v>
      </c>
      <c r="AM20" s="49"/>
      <c r="AN20" s="48">
        <f>IFERROR(J20/Y20,"N.A.")</f>
        <v>0</v>
      </c>
      <c r="AO20" s="49"/>
      <c r="AP20" s="48">
        <f>IFERROR(L20/AA20,"N.A.")</f>
        <v>2055.5390646877627</v>
      </c>
      <c r="AQ20" s="49"/>
      <c r="AR20" s="17">
        <f>IFERROR(N20/AC20, "N.A.")</f>
        <v>2055.5390646877627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1822985</v>
      </c>
      <c r="C27" s="2"/>
      <c r="D27" s="2">
        <v>223600</v>
      </c>
      <c r="E27" s="2"/>
      <c r="F27" s="2">
        <v>0</v>
      </c>
      <c r="G27" s="2"/>
      <c r="H27" s="2">
        <v>27950</v>
      </c>
      <c r="I27" s="2"/>
      <c r="J27" s="2">
        <v>0</v>
      </c>
      <c r="K27" s="2"/>
      <c r="L27" s="1">
        <f t="shared" ref="L27:M30" si="11">B27+D27+F27+H27+J27</f>
        <v>2074535</v>
      </c>
      <c r="M27" s="12">
        <f t="shared" si="11"/>
        <v>0</v>
      </c>
      <c r="N27" s="13">
        <f>L27+M27</f>
        <v>2074535</v>
      </c>
      <c r="P27" s="3" t="s">
        <v>12</v>
      </c>
      <c r="Q27" s="2">
        <v>730</v>
      </c>
      <c r="R27" s="2">
        <v>0</v>
      </c>
      <c r="S27" s="2">
        <v>65</v>
      </c>
      <c r="T27" s="2">
        <v>0</v>
      </c>
      <c r="U27" s="2">
        <v>94</v>
      </c>
      <c r="V27" s="2">
        <v>0</v>
      </c>
      <c r="W27" s="2">
        <v>65</v>
      </c>
      <c r="X27" s="2">
        <v>0</v>
      </c>
      <c r="Y27" s="2">
        <v>65</v>
      </c>
      <c r="Z27" s="2">
        <v>0</v>
      </c>
      <c r="AA27" s="1">
        <f t="shared" ref="AA27:AB30" si="12">Q27+S27+U27+W27+Y27</f>
        <v>1019</v>
      </c>
      <c r="AB27" s="12">
        <f t="shared" si="12"/>
        <v>0</v>
      </c>
      <c r="AC27" s="13">
        <f>AA27+AB27</f>
        <v>1019</v>
      </c>
      <c r="AE27" s="3" t="s">
        <v>12</v>
      </c>
      <c r="AF27" s="2">
        <f t="shared" ref="AF27:AR30" si="13">IFERROR(B27/Q27, "N.A.")</f>
        <v>2497.2397260273974</v>
      </c>
      <c r="AG27" s="2" t="str">
        <f t="shared" si="13"/>
        <v>N.A.</v>
      </c>
      <c r="AH27" s="2">
        <f t="shared" si="13"/>
        <v>3440</v>
      </c>
      <c r="AI27" s="2" t="str">
        <f t="shared" si="13"/>
        <v>N.A.</v>
      </c>
      <c r="AJ27" s="2">
        <f t="shared" si="13"/>
        <v>0</v>
      </c>
      <c r="AK27" s="2" t="str">
        <f t="shared" si="13"/>
        <v>N.A.</v>
      </c>
      <c r="AL27" s="2">
        <f t="shared" si="13"/>
        <v>430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2035.8537782139351</v>
      </c>
      <c r="AQ27" s="16" t="str">
        <f t="shared" si="13"/>
        <v>N.A.</v>
      </c>
      <c r="AR27" s="13">
        <f t="shared" si="13"/>
        <v>2035.8537782139351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5249730</v>
      </c>
      <c r="C29" s="2">
        <v>5001490</v>
      </c>
      <c r="D29" s="2"/>
      <c r="E29" s="2"/>
      <c r="F29" s="2"/>
      <c r="G29" s="2">
        <v>846000</v>
      </c>
      <c r="H29" s="2"/>
      <c r="I29" s="2">
        <v>1285900</v>
      </c>
      <c r="J29" s="2">
        <v>0</v>
      </c>
      <c r="K29" s="2"/>
      <c r="L29" s="1">
        <f t="shared" si="11"/>
        <v>5249730</v>
      </c>
      <c r="M29" s="12">
        <f t="shared" si="11"/>
        <v>7133390</v>
      </c>
      <c r="N29" s="13">
        <f>L29+M29</f>
        <v>12383120</v>
      </c>
      <c r="P29" s="3" t="s">
        <v>14</v>
      </c>
      <c r="Q29" s="2">
        <v>1191</v>
      </c>
      <c r="R29" s="2">
        <v>795</v>
      </c>
      <c r="S29" s="2">
        <v>0</v>
      </c>
      <c r="T29" s="2">
        <v>0</v>
      </c>
      <c r="U29" s="2">
        <v>0</v>
      </c>
      <c r="V29" s="2">
        <v>94</v>
      </c>
      <c r="W29" s="2">
        <v>0</v>
      </c>
      <c r="X29" s="2">
        <v>616</v>
      </c>
      <c r="Y29" s="2">
        <v>154</v>
      </c>
      <c r="Z29" s="2">
        <v>0</v>
      </c>
      <c r="AA29" s="1">
        <f t="shared" si="12"/>
        <v>1345</v>
      </c>
      <c r="AB29" s="12">
        <f t="shared" si="12"/>
        <v>1505</v>
      </c>
      <c r="AC29" s="13">
        <f>AA29+AB29</f>
        <v>2850</v>
      </c>
      <c r="AE29" s="3" t="s">
        <v>14</v>
      </c>
      <c r="AF29" s="2">
        <f t="shared" si="13"/>
        <v>4407.833753148615</v>
      </c>
      <c r="AG29" s="2">
        <f t="shared" si="13"/>
        <v>6291.1823899371066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>
        <f t="shared" si="13"/>
        <v>9000</v>
      </c>
      <c r="AL29" s="2" t="str">
        <f t="shared" si="13"/>
        <v>N.A.</v>
      </c>
      <c r="AM29" s="2">
        <f t="shared" si="13"/>
        <v>2087.5</v>
      </c>
      <c r="AN29" s="2">
        <f t="shared" si="13"/>
        <v>0</v>
      </c>
      <c r="AO29" s="2" t="str">
        <f t="shared" si="13"/>
        <v>N.A.</v>
      </c>
      <c r="AP29" s="15">
        <f t="shared" si="13"/>
        <v>3903.1449814126395</v>
      </c>
      <c r="AQ29" s="16">
        <f t="shared" si="13"/>
        <v>4739.7940199335544</v>
      </c>
      <c r="AR29" s="13">
        <f t="shared" si="13"/>
        <v>4344.954385964912</v>
      </c>
    </row>
    <row r="30" spans="1:44" ht="15" customHeight="1" thickBot="1" x14ac:dyDescent="0.3">
      <c r="A30" s="3" t="s">
        <v>15</v>
      </c>
      <c r="B30" s="2">
        <v>1624814.9999999998</v>
      </c>
      <c r="C30" s="2"/>
      <c r="D30" s="2"/>
      <c r="E30" s="2"/>
      <c r="F30" s="2"/>
      <c r="G30" s="2">
        <v>688000</v>
      </c>
      <c r="H30" s="2">
        <v>573690</v>
      </c>
      <c r="I30" s="2"/>
      <c r="J30" s="2">
        <v>0</v>
      </c>
      <c r="K30" s="2"/>
      <c r="L30" s="1">
        <f t="shared" si="11"/>
        <v>2198505</v>
      </c>
      <c r="M30" s="12">
        <f t="shared" si="11"/>
        <v>688000</v>
      </c>
      <c r="N30" s="13">
        <f>L30+M30</f>
        <v>2886505</v>
      </c>
      <c r="P30" s="3" t="s">
        <v>15</v>
      </c>
      <c r="Q30" s="2">
        <v>704</v>
      </c>
      <c r="R30" s="2">
        <v>0</v>
      </c>
      <c r="S30" s="2">
        <v>0</v>
      </c>
      <c r="T30" s="2">
        <v>0</v>
      </c>
      <c r="U30" s="2">
        <v>0</v>
      </c>
      <c r="V30" s="2">
        <v>240</v>
      </c>
      <c r="W30" s="2">
        <v>1902</v>
      </c>
      <c r="X30" s="2">
        <v>0</v>
      </c>
      <c r="Y30" s="2">
        <v>429</v>
      </c>
      <c r="Z30" s="2">
        <v>0</v>
      </c>
      <c r="AA30" s="1">
        <f t="shared" si="12"/>
        <v>3035</v>
      </c>
      <c r="AB30" s="12">
        <f t="shared" si="12"/>
        <v>240</v>
      </c>
      <c r="AC30" s="18">
        <f>AA30+AB30</f>
        <v>3275</v>
      </c>
      <c r="AE30" s="3" t="s">
        <v>15</v>
      </c>
      <c r="AF30" s="2">
        <f t="shared" si="13"/>
        <v>2307.975852272727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2866.6666666666665</v>
      </c>
      <c r="AL30" s="2">
        <f t="shared" si="13"/>
        <v>301.62460567823342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724.38385502471169</v>
      </c>
      <c r="AQ30" s="16">
        <f t="shared" si="13"/>
        <v>2866.6666666666665</v>
      </c>
      <c r="AR30" s="13">
        <f t="shared" si="13"/>
        <v>881.37557251908402</v>
      </c>
    </row>
    <row r="31" spans="1:44" ht="15" customHeight="1" thickBot="1" x14ac:dyDescent="0.3">
      <c r="A31" s="4" t="s">
        <v>16</v>
      </c>
      <c r="B31" s="2">
        <v>8697529.9999999981</v>
      </c>
      <c r="C31" s="2">
        <v>5001490</v>
      </c>
      <c r="D31" s="2">
        <v>223600</v>
      </c>
      <c r="E31" s="2"/>
      <c r="F31" s="2">
        <v>0</v>
      </c>
      <c r="G31" s="2">
        <v>1534000</v>
      </c>
      <c r="H31" s="2">
        <v>601639.99999999988</v>
      </c>
      <c r="I31" s="2">
        <v>1285900</v>
      </c>
      <c r="J31" s="2">
        <v>0</v>
      </c>
      <c r="K31" s="2"/>
      <c r="L31" s="1">
        <f t="shared" ref="L31" si="14">B31+D31+F31+H31+J31</f>
        <v>9522769.9999999981</v>
      </c>
      <c r="M31" s="12">
        <f t="shared" ref="M31" si="15">C31+E31+G31+I31+K31</f>
        <v>7821390</v>
      </c>
      <c r="N31" s="18">
        <f>L31+M31</f>
        <v>17344160</v>
      </c>
      <c r="P31" s="4" t="s">
        <v>16</v>
      </c>
      <c r="Q31" s="2">
        <v>2625</v>
      </c>
      <c r="R31" s="2">
        <v>795</v>
      </c>
      <c r="S31" s="2">
        <v>65</v>
      </c>
      <c r="T31" s="2">
        <v>0</v>
      </c>
      <c r="U31" s="2">
        <v>94</v>
      </c>
      <c r="V31" s="2">
        <v>334</v>
      </c>
      <c r="W31" s="2">
        <v>1967</v>
      </c>
      <c r="X31" s="2">
        <v>616</v>
      </c>
      <c r="Y31" s="2">
        <v>648</v>
      </c>
      <c r="Z31" s="2">
        <v>0</v>
      </c>
      <c r="AA31" s="1">
        <f t="shared" ref="AA31" si="16">Q31+S31+U31+W31+Y31</f>
        <v>5399</v>
      </c>
      <c r="AB31" s="12">
        <f t="shared" ref="AB31" si="17">R31+T31+V31+X31+Z31</f>
        <v>1745</v>
      </c>
      <c r="AC31" s="13">
        <f>AA31+AB31</f>
        <v>7144</v>
      </c>
      <c r="AE31" s="4" t="s">
        <v>16</v>
      </c>
      <c r="AF31" s="2">
        <f t="shared" ref="AF31:AO31" si="18">IFERROR(B31/Q31, "N.A.")</f>
        <v>3313.3447619047611</v>
      </c>
      <c r="AG31" s="2">
        <f t="shared" si="18"/>
        <v>6291.1823899371066</v>
      </c>
      <c r="AH31" s="2">
        <f t="shared" si="18"/>
        <v>3440</v>
      </c>
      <c r="AI31" s="2" t="str">
        <f t="shared" si="18"/>
        <v>N.A.</v>
      </c>
      <c r="AJ31" s="2">
        <f t="shared" si="18"/>
        <v>0</v>
      </c>
      <c r="AK31" s="2">
        <f t="shared" si="18"/>
        <v>4592.8143712574847</v>
      </c>
      <c r="AL31" s="2">
        <f t="shared" si="18"/>
        <v>305.86680223690894</v>
      </c>
      <c r="AM31" s="2">
        <f t="shared" si="18"/>
        <v>2087.5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1763.8025560288938</v>
      </c>
      <c r="AQ31" s="16">
        <f t="shared" ref="AQ31" si="20">IFERROR(M31/AB31, "N.A.")</f>
        <v>4482.1719197707735</v>
      </c>
      <c r="AR31" s="13">
        <f t="shared" ref="AR31" si="21">IFERROR(N31/AC31, "N.A.")</f>
        <v>2427.793952967525</v>
      </c>
    </row>
    <row r="32" spans="1:44" ht="15" customHeight="1" thickBot="1" x14ac:dyDescent="0.3">
      <c r="A32" s="5" t="s">
        <v>0</v>
      </c>
      <c r="B32" s="46">
        <f>B31+C31</f>
        <v>13699019.999999998</v>
      </c>
      <c r="C32" s="47"/>
      <c r="D32" s="46">
        <f>D31+E31</f>
        <v>223600</v>
      </c>
      <c r="E32" s="47"/>
      <c r="F32" s="46">
        <f>F31+G31</f>
        <v>1534000</v>
      </c>
      <c r="G32" s="47"/>
      <c r="H32" s="46">
        <f>H31+I31</f>
        <v>1887540</v>
      </c>
      <c r="I32" s="47"/>
      <c r="J32" s="46">
        <f>J31+K31</f>
        <v>0</v>
      </c>
      <c r="K32" s="47"/>
      <c r="L32" s="46">
        <f>L31+M31</f>
        <v>17344160</v>
      </c>
      <c r="M32" s="50"/>
      <c r="N32" s="19">
        <f>B32+D32+F32+H32+J32</f>
        <v>17344160</v>
      </c>
      <c r="P32" s="5" t="s">
        <v>0</v>
      </c>
      <c r="Q32" s="46">
        <f>Q31+R31</f>
        <v>3420</v>
      </c>
      <c r="R32" s="47"/>
      <c r="S32" s="46">
        <f>S31+T31</f>
        <v>65</v>
      </c>
      <c r="T32" s="47"/>
      <c r="U32" s="46">
        <f>U31+V31</f>
        <v>428</v>
      </c>
      <c r="V32" s="47"/>
      <c r="W32" s="46">
        <f>W31+X31</f>
        <v>2583</v>
      </c>
      <c r="X32" s="47"/>
      <c r="Y32" s="46">
        <f>Y31+Z31</f>
        <v>648</v>
      </c>
      <c r="Z32" s="47"/>
      <c r="AA32" s="46">
        <f>AA31+AB31</f>
        <v>7144</v>
      </c>
      <c r="AB32" s="47"/>
      <c r="AC32" s="20">
        <f>Q32+S32+U32+W32+Y32</f>
        <v>7144</v>
      </c>
      <c r="AE32" s="5" t="s">
        <v>0</v>
      </c>
      <c r="AF32" s="48">
        <f>IFERROR(B32/Q32,"N.A.")</f>
        <v>4005.5614035087715</v>
      </c>
      <c r="AG32" s="49"/>
      <c r="AH32" s="48">
        <f>IFERROR(D32/S32,"N.A.")</f>
        <v>3440</v>
      </c>
      <c r="AI32" s="49"/>
      <c r="AJ32" s="48">
        <f>IFERROR(F32/U32,"N.A.")</f>
        <v>3584.1121495327102</v>
      </c>
      <c r="AK32" s="49"/>
      <c r="AL32" s="48">
        <f>IFERROR(H32/W32,"N.A.")</f>
        <v>730.75493612078981</v>
      </c>
      <c r="AM32" s="49"/>
      <c r="AN32" s="48">
        <f>IFERROR(J32/Y32,"N.A.")</f>
        <v>0</v>
      </c>
      <c r="AO32" s="49"/>
      <c r="AP32" s="48">
        <f>IFERROR(L32/AA32,"N.A.")</f>
        <v>2427.793952967525</v>
      </c>
      <c r="AQ32" s="49"/>
      <c r="AR32" s="17">
        <f>IFERROR(N32/AC32, "N.A.")</f>
        <v>2427.793952967525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528000</v>
      </c>
      <c r="C39" s="2"/>
      <c r="D39" s="2"/>
      <c r="E39" s="2"/>
      <c r="F39" s="2"/>
      <c r="G39" s="2"/>
      <c r="H39" s="2">
        <v>1029875.0000000001</v>
      </c>
      <c r="I39" s="2"/>
      <c r="J39" s="2">
        <v>0</v>
      </c>
      <c r="K39" s="2"/>
      <c r="L39" s="1">
        <f t="shared" ref="L39:M42" si="22">B39+D39+F39+H39+J39</f>
        <v>1557875</v>
      </c>
      <c r="M39" s="12">
        <f t="shared" si="22"/>
        <v>0</v>
      </c>
      <c r="N39" s="13">
        <f>L39+M39</f>
        <v>1557875</v>
      </c>
      <c r="P39" s="3" t="s">
        <v>12</v>
      </c>
      <c r="Q39" s="2">
        <v>320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1095</v>
      </c>
      <c r="X39" s="2">
        <v>0</v>
      </c>
      <c r="Y39" s="2">
        <v>231</v>
      </c>
      <c r="Z39" s="2">
        <v>0</v>
      </c>
      <c r="AA39" s="1">
        <f t="shared" ref="AA39:AB42" si="23">Q39+S39+U39+W39+Y39</f>
        <v>1646</v>
      </c>
      <c r="AB39" s="12">
        <f t="shared" si="23"/>
        <v>0</v>
      </c>
      <c r="AC39" s="13">
        <f>AA39+AB39</f>
        <v>1646</v>
      </c>
      <c r="AE39" s="3" t="s">
        <v>12</v>
      </c>
      <c r="AF39" s="2">
        <f t="shared" ref="AF39:AR42" si="24">IFERROR(B39/Q39, "N.A.")</f>
        <v>1650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940.52511415525123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946.46111786148242</v>
      </c>
      <c r="AQ39" s="16" t="str">
        <f t="shared" si="24"/>
        <v>N.A.</v>
      </c>
      <c r="AR39" s="13">
        <f t="shared" si="24"/>
        <v>946.46111786148242</v>
      </c>
    </row>
    <row r="40" spans="1:44" ht="15" customHeight="1" thickBot="1" x14ac:dyDescent="0.3">
      <c r="A40" s="3" t="s">
        <v>13</v>
      </c>
      <c r="B40" s="2">
        <v>585820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585820</v>
      </c>
      <c r="M40" s="12">
        <f t="shared" si="22"/>
        <v>0</v>
      </c>
      <c r="N40" s="13">
        <f>L40+M40</f>
        <v>585820</v>
      </c>
      <c r="P40" s="3" t="s">
        <v>13</v>
      </c>
      <c r="Q40" s="2">
        <v>439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439</v>
      </c>
      <c r="AB40" s="12">
        <f t="shared" si="23"/>
        <v>0</v>
      </c>
      <c r="AC40" s="13">
        <f>AA40+AB40</f>
        <v>439</v>
      </c>
      <c r="AE40" s="3" t="s">
        <v>13</v>
      </c>
      <c r="AF40" s="2">
        <f t="shared" si="24"/>
        <v>1334.4419134396355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1334.4419134396355</v>
      </c>
      <c r="AQ40" s="16" t="str">
        <f t="shared" si="24"/>
        <v>N.A.</v>
      </c>
      <c r="AR40" s="13">
        <f t="shared" si="24"/>
        <v>1334.4419134396355</v>
      </c>
    </row>
    <row r="41" spans="1:44" ht="15" customHeight="1" thickBot="1" x14ac:dyDescent="0.3">
      <c r="A41" s="3" t="s">
        <v>14</v>
      </c>
      <c r="B41" s="2">
        <v>624119.99999999988</v>
      </c>
      <c r="C41" s="2">
        <v>1579200</v>
      </c>
      <c r="D41" s="2"/>
      <c r="E41" s="2"/>
      <c r="F41" s="2"/>
      <c r="G41" s="2"/>
      <c r="H41" s="2"/>
      <c r="I41" s="2">
        <v>49665</v>
      </c>
      <c r="J41" s="2">
        <v>0</v>
      </c>
      <c r="K41" s="2"/>
      <c r="L41" s="1">
        <f t="shared" si="22"/>
        <v>624119.99999999988</v>
      </c>
      <c r="M41" s="12">
        <f t="shared" si="22"/>
        <v>1628865</v>
      </c>
      <c r="N41" s="13">
        <f>L41+M41</f>
        <v>2252985</v>
      </c>
      <c r="P41" s="3" t="s">
        <v>14</v>
      </c>
      <c r="Q41" s="2">
        <v>251</v>
      </c>
      <c r="R41" s="2">
        <v>282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77</v>
      </c>
      <c r="Y41" s="2">
        <v>94</v>
      </c>
      <c r="Z41" s="2">
        <v>0</v>
      </c>
      <c r="AA41" s="1">
        <f t="shared" si="23"/>
        <v>345</v>
      </c>
      <c r="AB41" s="12">
        <f t="shared" si="23"/>
        <v>359</v>
      </c>
      <c r="AC41" s="13">
        <f>AA41+AB41</f>
        <v>704</v>
      </c>
      <c r="AE41" s="3" t="s">
        <v>14</v>
      </c>
      <c r="AF41" s="2">
        <f t="shared" si="24"/>
        <v>2486.5338645418324</v>
      </c>
      <c r="AG41" s="2">
        <f t="shared" si="24"/>
        <v>5600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645</v>
      </c>
      <c r="AN41" s="2">
        <f t="shared" si="24"/>
        <v>0</v>
      </c>
      <c r="AO41" s="2" t="str">
        <f t="shared" si="24"/>
        <v>N.A.</v>
      </c>
      <c r="AP41" s="15">
        <f t="shared" si="24"/>
        <v>1809.0434782608693</v>
      </c>
      <c r="AQ41" s="16">
        <f t="shared" si="24"/>
        <v>4537.2284122562678</v>
      </c>
      <c r="AR41" s="13">
        <f t="shared" si="24"/>
        <v>3200.262784090909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280150.00000000006</v>
      </c>
      <c r="I42" s="2"/>
      <c r="J42" s="2">
        <v>0</v>
      </c>
      <c r="K42" s="2"/>
      <c r="L42" s="1">
        <f t="shared" si="22"/>
        <v>280150.00000000006</v>
      </c>
      <c r="M42" s="12">
        <f t="shared" si="22"/>
        <v>0</v>
      </c>
      <c r="N42" s="13">
        <f>L42+M42</f>
        <v>280150.00000000006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520</v>
      </c>
      <c r="X42" s="2">
        <v>0</v>
      </c>
      <c r="Y42" s="2">
        <v>260</v>
      </c>
      <c r="Z42" s="2">
        <v>0</v>
      </c>
      <c r="AA42" s="1">
        <f t="shared" si="23"/>
        <v>780</v>
      </c>
      <c r="AB42" s="12">
        <f t="shared" si="23"/>
        <v>0</v>
      </c>
      <c r="AC42" s="13">
        <f>AA42+AB42</f>
        <v>780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538.75000000000011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5">
        <f t="shared" si="24"/>
        <v>359.16666666666674</v>
      </c>
      <c r="AQ42" s="16" t="str">
        <f t="shared" si="24"/>
        <v>N.A.</v>
      </c>
      <c r="AR42" s="13">
        <f t="shared" si="24"/>
        <v>359.16666666666674</v>
      </c>
    </row>
    <row r="43" spans="1:44" ht="15" customHeight="1" thickBot="1" x14ac:dyDescent="0.3">
      <c r="A43" s="4" t="s">
        <v>16</v>
      </c>
      <c r="B43" s="2">
        <v>1737940</v>
      </c>
      <c r="C43" s="2">
        <v>1579200</v>
      </c>
      <c r="D43" s="2"/>
      <c r="E43" s="2"/>
      <c r="F43" s="2"/>
      <c r="G43" s="2"/>
      <c r="H43" s="2">
        <v>1310025.0000000002</v>
      </c>
      <c r="I43" s="2">
        <v>49665</v>
      </c>
      <c r="J43" s="2">
        <v>0</v>
      </c>
      <c r="K43" s="2"/>
      <c r="L43" s="1">
        <f t="shared" ref="L43" si="25">B43+D43+F43+H43+J43</f>
        <v>3047965</v>
      </c>
      <c r="M43" s="12">
        <f t="shared" ref="M43" si="26">C43+E43+G43+I43+K43</f>
        <v>1628865</v>
      </c>
      <c r="N43" s="18">
        <f>L43+M43</f>
        <v>4676830</v>
      </c>
      <c r="P43" s="4" t="s">
        <v>16</v>
      </c>
      <c r="Q43" s="2">
        <v>1010</v>
      </c>
      <c r="R43" s="2">
        <v>282</v>
      </c>
      <c r="S43" s="2">
        <v>0</v>
      </c>
      <c r="T43" s="2">
        <v>0</v>
      </c>
      <c r="U43" s="2">
        <v>0</v>
      </c>
      <c r="V43" s="2">
        <v>0</v>
      </c>
      <c r="W43" s="2">
        <v>1615</v>
      </c>
      <c r="X43" s="2">
        <v>77</v>
      </c>
      <c r="Y43" s="2">
        <v>585</v>
      </c>
      <c r="Z43" s="2">
        <v>0</v>
      </c>
      <c r="AA43" s="1">
        <f t="shared" ref="AA43" si="27">Q43+S43+U43+W43+Y43</f>
        <v>3210</v>
      </c>
      <c r="AB43" s="12">
        <f t="shared" ref="AB43" si="28">R43+T43+V43+X43+Z43</f>
        <v>359</v>
      </c>
      <c r="AC43" s="18">
        <f>AA43+AB43</f>
        <v>3569</v>
      </c>
      <c r="AE43" s="4" t="s">
        <v>16</v>
      </c>
      <c r="AF43" s="2">
        <f t="shared" ref="AF43:AO43" si="29">IFERROR(B43/Q43, "N.A.")</f>
        <v>1720.7326732673268</v>
      </c>
      <c r="AG43" s="2">
        <f t="shared" si="29"/>
        <v>5600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811.16099071207441</v>
      </c>
      <c r="AM43" s="2">
        <f t="shared" si="29"/>
        <v>645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949.52180685358258</v>
      </c>
      <c r="AQ43" s="16">
        <f t="shared" ref="AQ43" si="31">IFERROR(M43/AB43, "N.A.")</f>
        <v>4537.2284122562678</v>
      </c>
      <c r="AR43" s="13">
        <f t="shared" ref="AR43" si="32">IFERROR(N43/AC43, "N.A.")</f>
        <v>1310.4034743625666</v>
      </c>
    </row>
    <row r="44" spans="1:44" ht="15" customHeight="1" thickBot="1" x14ac:dyDescent="0.3">
      <c r="A44" s="5" t="s">
        <v>0</v>
      </c>
      <c r="B44" s="46">
        <f>B43+C43</f>
        <v>3317140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1359690.0000000002</v>
      </c>
      <c r="I44" s="47"/>
      <c r="J44" s="46">
        <f>J43+K43</f>
        <v>0</v>
      </c>
      <c r="K44" s="47"/>
      <c r="L44" s="46">
        <f>L43+M43</f>
        <v>4676830</v>
      </c>
      <c r="M44" s="50"/>
      <c r="N44" s="19">
        <f>B44+D44+F44+H44+J44</f>
        <v>4676830</v>
      </c>
      <c r="P44" s="5" t="s">
        <v>0</v>
      </c>
      <c r="Q44" s="46">
        <f>Q43+R43</f>
        <v>1292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1692</v>
      </c>
      <c r="X44" s="47"/>
      <c r="Y44" s="46">
        <f>Y43+Z43</f>
        <v>585</v>
      </c>
      <c r="Z44" s="47"/>
      <c r="AA44" s="46">
        <f>AA43+AB43</f>
        <v>3569</v>
      </c>
      <c r="AB44" s="50"/>
      <c r="AC44" s="19">
        <f>Q44+S44+U44+W44+Y44</f>
        <v>3569</v>
      </c>
      <c r="AE44" s="5" t="s">
        <v>0</v>
      </c>
      <c r="AF44" s="48">
        <f>IFERROR(B44/Q44,"N.A.")</f>
        <v>2567.4458204334364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>
        <f>IFERROR(H44/W44,"N.A.")</f>
        <v>803.59929078014193</v>
      </c>
      <c r="AM44" s="49"/>
      <c r="AN44" s="48">
        <f>IFERROR(J44/Y44,"N.A.")</f>
        <v>0</v>
      </c>
      <c r="AO44" s="49"/>
      <c r="AP44" s="48">
        <f>IFERROR(L44/AA44,"N.A.")</f>
        <v>1310.4034743625666</v>
      </c>
      <c r="AQ44" s="49"/>
      <c r="AR44" s="17">
        <f>IFERROR(N44/AC44, "N.A.")</f>
        <v>1310.4034743625666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>
        <v>22600174</v>
      </c>
      <c r="C15" s="2"/>
      <c r="D15" s="2">
        <v>4125420</v>
      </c>
      <c r="E15" s="2"/>
      <c r="F15" s="2">
        <v>7611863</v>
      </c>
      <c r="G15" s="2"/>
      <c r="H15" s="2">
        <v>19259665.000000004</v>
      </c>
      <c r="I15" s="2"/>
      <c r="J15" s="2">
        <v>0</v>
      </c>
      <c r="K15" s="2"/>
      <c r="L15" s="1">
        <f t="shared" ref="L15:M18" si="0">B15+D15+F15+H15+J15</f>
        <v>53597122</v>
      </c>
      <c r="M15" s="12">
        <f t="shared" si="0"/>
        <v>0</v>
      </c>
      <c r="N15" s="13">
        <f>L15+M15</f>
        <v>53597122</v>
      </c>
      <c r="P15" s="3" t="s">
        <v>12</v>
      </c>
      <c r="Q15" s="2">
        <v>3245</v>
      </c>
      <c r="R15" s="2">
        <v>0</v>
      </c>
      <c r="S15" s="2">
        <v>576</v>
      </c>
      <c r="T15" s="2">
        <v>0</v>
      </c>
      <c r="U15" s="2">
        <v>1133</v>
      </c>
      <c r="V15" s="2">
        <v>0</v>
      </c>
      <c r="W15" s="2">
        <v>4119</v>
      </c>
      <c r="X15" s="2">
        <v>0</v>
      </c>
      <c r="Y15" s="2">
        <v>1015</v>
      </c>
      <c r="Z15" s="2">
        <v>0</v>
      </c>
      <c r="AA15" s="1">
        <f t="shared" ref="AA15:AB18" si="1">Q15+S15+U15+W15+Y15</f>
        <v>10088</v>
      </c>
      <c r="AB15" s="12">
        <f t="shared" si="1"/>
        <v>0</v>
      </c>
      <c r="AC15" s="13">
        <f>AA15+AB15</f>
        <v>10088</v>
      </c>
      <c r="AE15" s="3" t="s">
        <v>12</v>
      </c>
      <c r="AF15" s="2">
        <f t="shared" ref="AF15:AR18" si="2">IFERROR(B15/Q15, "N.A.")</f>
        <v>6964.6144838212631</v>
      </c>
      <c r="AG15" s="2" t="str">
        <f t="shared" si="2"/>
        <v>N.A.</v>
      </c>
      <c r="AH15" s="2">
        <f t="shared" si="2"/>
        <v>7162.1875</v>
      </c>
      <c r="AI15" s="2" t="str">
        <f t="shared" si="2"/>
        <v>N.A.</v>
      </c>
      <c r="AJ15" s="2">
        <f t="shared" si="2"/>
        <v>6718.3256840247132</v>
      </c>
      <c r="AK15" s="2" t="str">
        <f t="shared" si="2"/>
        <v>N.A.</v>
      </c>
      <c r="AL15" s="2">
        <f t="shared" si="2"/>
        <v>4675.8108764263179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5">
        <f t="shared" si="2"/>
        <v>5312.9581681205391</v>
      </c>
      <c r="AQ15" s="16" t="str">
        <f t="shared" si="2"/>
        <v>N.A.</v>
      </c>
      <c r="AR15" s="13">
        <f t="shared" si="2"/>
        <v>5312.9581681205391</v>
      </c>
    </row>
    <row r="16" spans="1:44" ht="15" customHeight="1" thickBot="1" x14ac:dyDescent="0.3">
      <c r="A16" s="3" t="s">
        <v>13</v>
      </c>
      <c r="B16" s="2">
        <v>1184607</v>
      </c>
      <c r="C16" s="2">
        <v>344645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1184607</v>
      </c>
      <c r="M16" s="12">
        <f t="shared" si="0"/>
        <v>344645</v>
      </c>
      <c r="N16" s="13">
        <f>L16+M16</f>
        <v>1529252</v>
      </c>
      <c r="P16" s="3" t="s">
        <v>13</v>
      </c>
      <c r="Q16" s="2">
        <v>541</v>
      </c>
      <c r="R16" s="2">
        <v>229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541</v>
      </c>
      <c r="AB16" s="12">
        <f t="shared" si="1"/>
        <v>229</v>
      </c>
      <c r="AC16" s="13">
        <f>AA16+AB16</f>
        <v>770</v>
      </c>
      <c r="AE16" s="3" t="s">
        <v>13</v>
      </c>
      <c r="AF16" s="2">
        <f t="shared" si="2"/>
        <v>2189.6617375231053</v>
      </c>
      <c r="AG16" s="2">
        <f t="shared" si="2"/>
        <v>1505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>
        <f t="shared" si="2"/>
        <v>2189.6617375231053</v>
      </c>
      <c r="AQ16" s="16">
        <f t="shared" si="2"/>
        <v>1505</v>
      </c>
      <c r="AR16" s="13">
        <f t="shared" si="2"/>
        <v>1986.0415584415584</v>
      </c>
    </row>
    <row r="17" spans="1:44" ht="15" customHeight="1" thickBot="1" x14ac:dyDescent="0.3">
      <c r="A17" s="3" t="s">
        <v>14</v>
      </c>
      <c r="B17" s="2">
        <v>39957000.000000007</v>
      </c>
      <c r="C17" s="2">
        <v>89655712.00000003</v>
      </c>
      <c r="D17" s="2">
        <v>3820470</v>
      </c>
      <c r="E17" s="2">
        <v>1278000</v>
      </c>
      <c r="F17" s="2"/>
      <c r="G17" s="2">
        <v>2560800</v>
      </c>
      <c r="H17" s="2"/>
      <c r="I17" s="2">
        <v>2444100</v>
      </c>
      <c r="J17" s="2">
        <v>0</v>
      </c>
      <c r="K17" s="2"/>
      <c r="L17" s="1">
        <f t="shared" si="0"/>
        <v>43777470.000000007</v>
      </c>
      <c r="M17" s="12">
        <f t="shared" si="0"/>
        <v>95938612.00000003</v>
      </c>
      <c r="N17" s="13">
        <f>L17+M17</f>
        <v>139716082.00000003</v>
      </c>
      <c r="P17" s="3" t="s">
        <v>14</v>
      </c>
      <c r="Q17" s="2">
        <v>6543</v>
      </c>
      <c r="R17" s="2">
        <v>15976</v>
      </c>
      <c r="S17" s="2">
        <v>808</v>
      </c>
      <c r="T17" s="2">
        <v>213</v>
      </c>
      <c r="U17" s="2">
        <v>0</v>
      </c>
      <c r="V17" s="2">
        <v>544</v>
      </c>
      <c r="W17" s="2">
        <v>0</v>
      </c>
      <c r="X17" s="2">
        <v>495</v>
      </c>
      <c r="Y17" s="2">
        <v>42</v>
      </c>
      <c r="Z17" s="2">
        <v>0</v>
      </c>
      <c r="AA17" s="1">
        <f t="shared" si="1"/>
        <v>7393</v>
      </c>
      <c r="AB17" s="12">
        <f t="shared" si="1"/>
        <v>17228</v>
      </c>
      <c r="AC17" s="13">
        <f>AA17+AB17</f>
        <v>24621</v>
      </c>
      <c r="AE17" s="3" t="s">
        <v>14</v>
      </c>
      <c r="AF17" s="2">
        <f t="shared" si="2"/>
        <v>6106.83172856488</v>
      </c>
      <c r="AG17" s="2">
        <f t="shared" si="2"/>
        <v>5611.8998497746643</v>
      </c>
      <c r="AH17" s="2">
        <f t="shared" si="2"/>
        <v>4728.3044554455446</v>
      </c>
      <c r="AI17" s="2">
        <f t="shared" si="2"/>
        <v>6000</v>
      </c>
      <c r="AJ17" s="2" t="str">
        <f t="shared" si="2"/>
        <v>N.A.</v>
      </c>
      <c r="AK17" s="2">
        <f t="shared" si="2"/>
        <v>4707.3529411764703</v>
      </c>
      <c r="AL17" s="2" t="str">
        <f t="shared" si="2"/>
        <v>N.A.</v>
      </c>
      <c r="AM17" s="2">
        <f t="shared" si="2"/>
        <v>4937.575757575758</v>
      </c>
      <c r="AN17" s="2">
        <f t="shared" si="2"/>
        <v>0</v>
      </c>
      <c r="AO17" s="2" t="str">
        <f t="shared" si="2"/>
        <v>N.A.</v>
      </c>
      <c r="AP17" s="15">
        <f t="shared" si="2"/>
        <v>5921.4757202759374</v>
      </c>
      <c r="AQ17" s="16">
        <f t="shared" si="2"/>
        <v>5568.7608544230343</v>
      </c>
      <c r="AR17" s="13">
        <f t="shared" si="2"/>
        <v>5674.6712968604052</v>
      </c>
    </row>
    <row r="18" spans="1:44" ht="15" customHeight="1" thickBot="1" x14ac:dyDescent="0.3">
      <c r="A18" s="3" t="s">
        <v>15</v>
      </c>
      <c r="B18" s="2">
        <v>229620</v>
      </c>
      <c r="C18" s="2">
        <v>226800</v>
      </c>
      <c r="D18" s="2"/>
      <c r="E18" s="2"/>
      <c r="F18" s="2"/>
      <c r="G18" s="2"/>
      <c r="H18" s="2"/>
      <c r="I18" s="2"/>
      <c r="J18" s="2">
        <v>0</v>
      </c>
      <c r="K18" s="2"/>
      <c r="L18" s="1">
        <f t="shared" si="0"/>
        <v>229620</v>
      </c>
      <c r="M18" s="12">
        <f t="shared" si="0"/>
        <v>226800</v>
      </c>
      <c r="N18" s="13">
        <f>L18+M18</f>
        <v>456420</v>
      </c>
      <c r="P18" s="3" t="s">
        <v>15</v>
      </c>
      <c r="Q18" s="2">
        <v>89</v>
      </c>
      <c r="R18" s="2">
        <v>42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42</v>
      </c>
      <c r="Z18" s="2">
        <v>0</v>
      </c>
      <c r="AA18" s="1">
        <f t="shared" si="1"/>
        <v>131</v>
      </c>
      <c r="AB18" s="12">
        <f t="shared" si="1"/>
        <v>42</v>
      </c>
      <c r="AC18" s="18">
        <f>AA18+AB18</f>
        <v>173</v>
      </c>
      <c r="AE18" s="3" t="s">
        <v>15</v>
      </c>
      <c r="AF18" s="2">
        <f t="shared" si="2"/>
        <v>2580</v>
      </c>
      <c r="AG18" s="2">
        <f t="shared" si="2"/>
        <v>5400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5">
        <f t="shared" si="2"/>
        <v>1752.824427480916</v>
      </c>
      <c r="AQ18" s="16">
        <f t="shared" si="2"/>
        <v>5400</v>
      </c>
      <c r="AR18" s="13">
        <f t="shared" si="2"/>
        <v>2638.2658959537571</v>
      </c>
    </row>
    <row r="19" spans="1:44" ht="15" customHeight="1" thickBot="1" x14ac:dyDescent="0.3">
      <c r="A19" s="4" t="s">
        <v>16</v>
      </c>
      <c r="B19" s="2">
        <v>63971401.000000015</v>
      </c>
      <c r="C19" s="2">
        <v>90227157.000000045</v>
      </c>
      <c r="D19" s="2">
        <v>7945889.9999999991</v>
      </c>
      <c r="E19" s="2">
        <v>1278000</v>
      </c>
      <c r="F19" s="2">
        <v>7611863</v>
      </c>
      <c r="G19" s="2">
        <v>2560800</v>
      </c>
      <c r="H19" s="2">
        <v>19259665.000000004</v>
      </c>
      <c r="I19" s="2">
        <v>2444100</v>
      </c>
      <c r="J19" s="2">
        <v>0</v>
      </c>
      <c r="K19" s="2"/>
      <c r="L19" s="1">
        <f t="shared" ref="L19" si="3">B19+D19+F19+H19+J19</f>
        <v>98788819.000000015</v>
      </c>
      <c r="M19" s="12">
        <f t="shared" ref="M19" si="4">C19+E19+G19+I19+K19</f>
        <v>96510057.000000045</v>
      </c>
      <c r="N19" s="18">
        <f>L19+M19</f>
        <v>195298876.00000006</v>
      </c>
      <c r="P19" s="4" t="s">
        <v>16</v>
      </c>
      <c r="Q19" s="2">
        <v>10418</v>
      </c>
      <c r="R19" s="2">
        <v>16247</v>
      </c>
      <c r="S19" s="2">
        <v>1384</v>
      </c>
      <c r="T19" s="2">
        <v>213</v>
      </c>
      <c r="U19" s="2">
        <v>1133</v>
      </c>
      <c r="V19" s="2">
        <v>544</v>
      </c>
      <c r="W19" s="2">
        <v>4119</v>
      </c>
      <c r="X19" s="2">
        <v>495</v>
      </c>
      <c r="Y19" s="2">
        <v>1099</v>
      </c>
      <c r="Z19" s="2">
        <v>0</v>
      </c>
      <c r="AA19" s="1">
        <f t="shared" ref="AA19" si="5">Q19+S19+U19+W19+Y19</f>
        <v>18153</v>
      </c>
      <c r="AB19" s="12">
        <f t="shared" ref="AB19" si="6">R19+T19+V19+X19+Z19</f>
        <v>17499</v>
      </c>
      <c r="AC19" s="13">
        <f>AA19+AB19</f>
        <v>35652</v>
      </c>
      <c r="AE19" s="4" t="s">
        <v>16</v>
      </c>
      <c r="AF19" s="2">
        <f t="shared" ref="AF19:AO19" si="7">IFERROR(B19/Q19, "N.A.")</f>
        <v>6140.4685160299496</v>
      </c>
      <c r="AG19" s="2">
        <f t="shared" si="7"/>
        <v>5553.4656859727975</v>
      </c>
      <c r="AH19" s="2">
        <f t="shared" si="7"/>
        <v>5741.2499999999991</v>
      </c>
      <c r="AI19" s="2">
        <f t="shared" si="7"/>
        <v>6000</v>
      </c>
      <c r="AJ19" s="2">
        <f t="shared" si="7"/>
        <v>6718.3256840247132</v>
      </c>
      <c r="AK19" s="2">
        <f t="shared" si="7"/>
        <v>4707.3529411764703</v>
      </c>
      <c r="AL19" s="2">
        <f t="shared" si="7"/>
        <v>4675.8108764263179</v>
      </c>
      <c r="AM19" s="2">
        <f t="shared" si="7"/>
        <v>4937.575757575758</v>
      </c>
      <c r="AN19" s="2">
        <f t="shared" si="7"/>
        <v>0</v>
      </c>
      <c r="AO19" s="2" t="str">
        <f t="shared" si="7"/>
        <v>N.A.</v>
      </c>
      <c r="AP19" s="15">
        <f t="shared" ref="AP19" si="8">IFERROR(L19/AA19, "N.A.")</f>
        <v>5442.0106318514854</v>
      </c>
      <c r="AQ19" s="16">
        <f t="shared" ref="AQ19" si="9">IFERROR(M19/AB19, "N.A.")</f>
        <v>5515.1755528887388</v>
      </c>
      <c r="AR19" s="13">
        <f t="shared" ref="AR19" si="10">IFERROR(N19/AC19, "N.A.")</f>
        <v>5477.9220240098748</v>
      </c>
    </row>
    <row r="20" spans="1:44" ht="15" customHeight="1" thickBot="1" x14ac:dyDescent="0.3">
      <c r="A20" s="5" t="s">
        <v>0</v>
      </c>
      <c r="B20" s="46">
        <f>B19+C19</f>
        <v>154198558.00000006</v>
      </c>
      <c r="C20" s="47"/>
      <c r="D20" s="46">
        <f>D19+E19</f>
        <v>9223890</v>
      </c>
      <c r="E20" s="47"/>
      <c r="F20" s="46">
        <f>F19+G19</f>
        <v>10172663</v>
      </c>
      <c r="G20" s="47"/>
      <c r="H20" s="46">
        <f>H19+I19</f>
        <v>21703765.000000004</v>
      </c>
      <c r="I20" s="47"/>
      <c r="J20" s="46">
        <f>J19+K19</f>
        <v>0</v>
      </c>
      <c r="K20" s="47"/>
      <c r="L20" s="46">
        <f>L19+M19</f>
        <v>195298876.00000006</v>
      </c>
      <c r="M20" s="50"/>
      <c r="N20" s="19">
        <f>B20+D20+F20+H20+J20</f>
        <v>195298876.00000006</v>
      </c>
      <c r="P20" s="5" t="s">
        <v>0</v>
      </c>
      <c r="Q20" s="46">
        <f>Q19+R19</f>
        <v>26665</v>
      </c>
      <c r="R20" s="47"/>
      <c r="S20" s="46">
        <f>S19+T19</f>
        <v>1597</v>
      </c>
      <c r="T20" s="47"/>
      <c r="U20" s="46">
        <f>U19+V19</f>
        <v>1677</v>
      </c>
      <c r="V20" s="47"/>
      <c r="W20" s="46">
        <f>W19+X19</f>
        <v>4614</v>
      </c>
      <c r="X20" s="47"/>
      <c r="Y20" s="46">
        <f>Y19+Z19</f>
        <v>1099</v>
      </c>
      <c r="Z20" s="47"/>
      <c r="AA20" s="46">
        <f>AA19+AB19</f>
        <v>35652</v>
      </c>
      <c r="AB20" s="47"/>
      <c r="AC20" s="20">
        <f>Q20+S20+U20+W20+Y20</f>
        <v>35652</v>
      </c>
      <c r="AE20" s="5" t="s">
        <v>0</v>
      </c>
      <c r="AF20" s="48">
        <f>IFERROR(B20/Q20,"N.A.")</f>
        <v>5782.8073504594058</v>
      </c>
      <c r="AG20" s="49"/>
      <c r="AH20" s="48">
        <f>IFERROR(D20/S20,"N.A.")</f>
        <v>5775.7608015028181</v>
      </c>
      <c r="AI20" s="49"/>
      <c r="AJ20" s="48">
        <f>IFERROR(F20/U20,"N.A.")</f>
        <v>6065.9886702444846</v>
      </c>
      <c r="AK20" s="49"/>
      <c r="AL20" s="48">
        <f>IFERROR(H20/W20,"N.A.")</f>
        <v>4703.8935847420898</v>
      </c>
      <c r="AM20" s="49"/>
      <c r="AN20" s="48">
        <f>IFERROR(J20/Y20,"N.A.")</f>
        <v>0</v>
      </c>
      <c r="AO20" s="49"/>
      <c r="AP20" s="48">
        <f>IFERROR(L20/AA20,"N.A.")</f>
        <v>5477.9220240098748</v>
      </c>
      <c r="AQ20" s="49"/>
      <c r="AR20" s="17">
        <f>IFERROR(N20/AC20, "N.A.")</f>
        <v>5477.9220240098748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>
        <v>21691497.999999996</v>
      </c>
      <c r="C27" s="2"/>
      <c r="D27" s="2">
        <v>4125420</v>
      </c>
      <c r="E27" s="2"/>
      <c r="F27" s="2">
        <v>6804104.0000000009</v>
      </c>
      <c r="G27" s="2"/>
      <c r="H27" s="2">
        <v>14780365.000000002</v>
      </c>
      <c r="I27" s="2"/>
      <c r="J27" s="2">
        <v>0</v>
      </c>
      <c r="K27" s="2"/>
      <c r="L27" s="1">
        <f t="shared" ref="L27:M30" si="11">B27+D27+F27+H27+J27</f>
        <v>47401387</v>
      </c>
      <c r="M27" s="12">
        <f t="shared" si="11"/>
        <v>0</v>
      </c>
      <c r="N27" s="13">
        <f>L27+M27</f>
        <v>47401387</v>
      </c>
      <c r="P27" s="3" t="s">
        <v>12</v>
      </c>
      <c r="Q27" s="2">
        <v>2934</v>
      </c>
      <c r="R27" s="2">
        <v>0</v>
      </c>
      <c r="S27" s="2">
        <v>576</v>
      </c>
      <c r="T27" s="2">
        <v>0</v>
      </c>
      <c r="U27" s="2">
        <v>816</v>
      </c>
      <c r="V27" s="2">
        <v>0</v>
      </c>
      <c r="W27" s="2">
        <v>1775</v>
      </c>
      <c r="X27" s="2">
        <v>0</v>
      </c>
      <c r="Y27" s="2">
        <v>547</v>
      </c>
      <c r="Z27" s="2">
        <v>0</v>
      </c>
      <c r="AA27" s="1">
        <f t="shared" ref="AA27:AB30" si="12">Q27+S27+U27+W27+Y27</f>
        <v>6648</v>
      </c>
      <c r="AB27" s="12">
        <f t="shared" si="12"/>
        <v>0</v>
      </c>
      <c r="AC27" s="13">
        <f>AA27+AB27</f>
        <v>6648</v>
      </c>
      <c r="AE27" s="3" t="s">
        <v>12</v>
      </c>
      <c r="AF27" s="2">
        <f t="shared" ref="AF27:AR30" si="13">IFERROR(B27/Q27, "N.A.")</f>
        <v>7393.1486025903187</v>
      </c>
      <c r="AG27" s="2" t="str">
        <f t="shared" si="13"/>
        <v>N.A.</v>
      </c>
      <c r="AH27" s="2">
        <f t="shared" si="13"/>
        <v>7162.1875</v>
      </c>
      <c r="AI27" s="2" t="str">
        <f t="shared" si="13"/>
        <v>N.A.</v>
      </c>
      <c r="AJ27" s="2">
        <f t="shared" si="13"/>
        <v>8338.3627450980403</v>
      </c>
      <c r="AK27" s="2" t="str">
        <f t="shared" si="13"/>
        <v>N.A.</v>
      </c>
      <c r="AL27" s="2">
        <f t="shared" si="13"/>
        <v>8326.9661971830992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5">
        <f t="shared" si="13"/>
        <v>7130.1725330926593</v>
      </c>
      <c r="AQ27" s="16" t="str">
        <f t="shared" si="13"/>
        <v>N.A.</v>
      </c>
      <c r="AR27" s="13">
        <f t="shared" si="13"/>
        <v>7130.1725330926593</v>
      </c>
    </row>
    <row r="28" spans="1:44" ht="15" customHeight="1" thickBot="1" x14ac:dyDescent="0.3">
      <c r="A28" s="3" t="s">
        <v>13</v>
      </c>
      <c r="B28" s="2"/>
      <c r="C28" s="2">
        <v>344645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344645</v>
      </c>
      <c r="N28" s="13">
        <f>L28+M28</f>
        <v>344645</v>
      </c>
      <c r="P28" s="3" t="s">
        <v>13</v>
      </c>
      <c r="Q28" s="2">
        <v>0</v>
      </c>
      <c r="R28" s="2">
        <v>229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229</v>
      </c>
      <c r="AC28" s="13">
        <f>AA28+AB28</f>
        <v>229</v>
      </c>
      <c r="AE28" s="3" t="s">
        <v>13</v>
      </c>
      <c r="AF28" s="2" t="str">
        <f t="shared" si="13"/>
        <v>N.A.</v>
      </c>
      <c r="AG28" s="2">
        <f t="shared" si="13"/>
        <v>1505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>
        <f t="shared" si="13"/>
        <v>1505</v>
      </c>
      <c r="AR28" s="13">
        <f t="shared" si="13"/>
        <v>1505</v>
      </c>
    </row>
    <row r="29" spans="1:44" ht="15" customHeight="1" thickBot="1" x14ac:dyDescent="0.3">
      <c r="A29" s="3" t="s">
        <v>14</v>
      </c>
      <c r="B29" s="2">
        <v>33784980.000000007</v>
      </c>
      <c r="C29" s="2">
        <v>67617752</v>
      </c>
      <c r="D29" s="2">
        <v>2628510</v>
      </c>
      <c r="E29" s="2">
        <v>1278000</v>
      </c>
      <c r="F29" s="2"/>
      <c r="G29" s="2">
        <v>864999.99999999988</v>
      </c>
      <c r="H29" s="2"/>
      <c r="I29" s="2">
        <v>1210000</v>
      </c>
      <c r="J29" s="2">
        <v>0</v>
      </c>
      <c r="K29" s="2"/>
      <c r="L29" s="1">
        <f t="shared" si="11"/>
        <v>36413490.000000007</v>
      </c>
      <c r="M29" s="12">
        <f t="shared" si="11"/>
        <v>70970752</v>
      </c>
      <c r="N29" s="13">
        <f>L29+M29</f>
        <v>107384242</v>
      </c>
      <c r="P29" s="3" t="s">
        <v>14</v>
      </c>
      <c r="Q29" s="2">
        <v>5091</v>
      </c>
      <c r="R29" s="2">
        <v>11957</v>
      </c>
      <c r="S29" s="2">
        <v>506</v>
      </c>
      <c r="T29" s="2">
        <v>213</v>
      </c>
      <c r="U29" s="2">
        <v>0</v>
      </c>
      <c r="V29" s="2">
        <v>309</v>
      </c>
      <c r="W29" s="2">
        <v>0</v>
      </c>
      <c r="X29" s="2">
        <v>121</v>
      </c>
      <c r="Y29" s="2">
        <v>42</v>
      </c>
      <c r="Z29" s="2">
        <v>0</v>
      </c>
      <c r="AA29" s="1">
        <f t="shared" si="12"/>
        <v>5639</v>
      </c>
      <c r="AB29" s="12">
        <f t="shared" si="12"/>
        <v>12600</v>
      </c>
      <c r="AC29" s="13">
        <f>AA29+AB29</f>
        <v>18239</v>
      </c>
      <c r="AE29" s="3" t="s">
        <v>14</v>
      </c>
      <c r="AF29" s="2">
        <f t="shared" si="13"/>
        <v>6636.2168532704791</v>
      </c>
      <c r="AG29" s="2">
        <f t="shared" si="13"/>
        <v>5655.0766914777951</v>
      </c>
      <c r="AH29" s="2">
        <f t="shared" si="13"/>
        <v>5194.683794466403</v>
      </c>
      <c r="AI29" s="2">
        <f t="shared" si="13"/>
        <v>6000</v>
      </c>
      <c r="AJ29" s="2" t="str">
        <f t="shared" si="13"/>
        <v>N.A.</v>
      </c>
      <c r="AK29" s="2">
        <f t="shared" si="13"/>
        <v>2799.352750809061</v>
      </c>
      <c r="AL29" s="2" t="str">
        <f t="shared" si="13"/>
        <v>N.A.</v>
      </c>
      <c r="AM29" s="2">
        <f t="shared" si="13"/>
        <v>10000</v>
      </c>
      <c r="AN29" s="2">
        <f t="shared" si="13"/>
        <v>0</v>
      </c>
      <c r="AO29" s="2" t="str">
        <f t="shared" si="13"/>
        <v>N.A.</v>
      </c>
      <c r="AP29" s="15">
        <f t="shared" si="13"/>
        <v>6457.4374889164756</v>
      </c>
      <c r="AQ29" s="16">
        <f t="shared" si="13"/>
        <v>5632.5993650793653</v>
      </c>
      <c r="AR29" s="13">
        <f t="shared" si="13"/>
        <v>5887.6167553045671</v>
      </c>
    </row>
    <row r="30" spans="1:44" ht="15" customHeight="1" thickBot="1" x14ac:dyDescent="0.3">
      <c r="A30" s="3" t="s">
        <v>15</v>
      </c>
      <c r="B30" s="2">
        <v>229620</v>
      </c>
      <c r="C30" s="2">
        <v>226800</v>
      </c>
      <c r="D30" s="2"/>
      <c r="E30" s="2"/>
      <c r="F30" s="2"/>
      <c r="G30" s="2"/>
      <c r="H30" s="2"/>
      <c r="I30" s="2"/>
      <c r="J30" s="2">
        <v>0</v>
      </c>
      <c r="K30" s="2"/>
      <c r="L30" s="1">
        <f t="shared" si="11"/>
        <v>229620</v>
      </c>
      <c r="M30" s="12">
        <f t="shared" si="11"/>
        <v>226800</v>
      </c>
      <c r="N30" s="13">
        <f>L30+M30</f>
        <v>456420</v>
      </c>
      <c r="P30" s="3" t="s">
        <v>15</v>
      </c>
      <c r="Q30" s="2">
        <v>89</v>
      </c>
      <c r="R30" s="2">
        <v>42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42</v>
      </c>
      <c r="Z30" s="2">
        <v>0</v>
      </c>
      <c r="AA30" s="1">
        <f t="shared" si="12"/>
        <v>131</v>
      </c>
      <c r="AB30" s="12">
        <f t="shared" si="12"/>
        <v>42</v>
      </c>
      <c r="AC30" s="18">
        <f>AA30+AB30</f>
        <v>173</v>
      </c>
      <c r="AE30" s="3" t="s">
        <v>15</v>
      </c>
      <c r="AF30" s="2">
        <f t="shared" si="13"/>
        <v>2580</v>
      </c>
      <c r="AG30" s="2">
        <f t="shared" si="13"/>
        <v>5400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5">
        <f t="shared" si="13"/>
        <v>1752.824427480916</v>
      </c>
      <c r="AQ30" s="16">
        <f t="shared" si="13"/>
        <v>5400</v>
      </c>
      <c r="AR30" s="13">
        <f t="shared" si="13"/>
        <v>2638.2658959537571</v>
      </c>
    </row>
    <row r="31" spans="1:44" ht="15" customHeight="1" thickBot="1" x14ac:dyDescent="0.3">
      <c r="A31" s="4" t="s">
        <v>16</v>
      </c>
      <c r="B31" s="2">
        <v>55706098.000000015</v>
      </c>
      <c r="C31" s="2">
        <v>68189197</v>
      </c>
      <c r="D31" s="2">
        <v>6753930</v>
      </c>
      <c r="E31" s="2">
        <v>1278000</v>
      </c>
      <c r="F31" s="2">
        <v>6804104.0000000009</v>
      </c>
      <c r="G31" s="2">
        <v>864999.99999999988</v>
      </c>
      <c r="H31" s="2">
        <v>14780365.000000002</v>
      </c>
      <c r="I31" s="2">
        <v>1210000</v>
      </c>
      <c r="J31" s="2">
        <v>0</v>
      </c>
      <c r="K31" s="2"/>
      <c r="L31" s="1">
        <f t="shared" ref="L31" si="14">B31+D31+F31+H31+J31</f>
        <v>84044497.000000015</v>
      </c>
      <c r="M31" s="12">
        <f t="shared" ref="M31" si="15">C31+E31+G31+I31+K31</f>
        <v>71542197</v>
      </c>
      <c r="N31" s="18">
        <f>L31+M31</f>
        <v>155586694</v>
      </c>
      <c r="P31" s="4" t="s">
        <v>16</v>
      </c>
      <c r="Q31" s="2">
        <v>8114</v>
      </c>
      <c r="R31" s="2">
        <v>12228</v>
      </c>
      <c r="S31" s="2">
        <v>1082</v>
      </c>
      <c r="T31" s="2">
        <v>213</v>
      </c>
      <c r="U31" s="2">
        <v>816</v>
      </c>
      <c r="V31" s="2">
        <v>309</v>
      </c>
      <c r="W31" s="2">
        <v>1775</v>
      </c>
      <c r="X31" s="2">
        <v>121</v>
      </c>
      <c r="Y31" s="2">
        <v>631</v>
      </c>
      <c r="Z31" s="2">
        <v>0</v>
      </c>
      <c r="AA31" s="1">
        <f t="shared" ref="AA31" si="16">Q31+S31+U31+W31+Y31</f>
        <v>12418</v>
      </c>
      <c r="AB31" s="12">
        <f t="shared" ref="AB31" si="17">R31+T31+V31+X31+Z31</f>
        <v>12871</v>
      </c>
      <c r="AC31" s="13">
        <f>AA31+AB31</f>
        <v>25289</v>
      </c>
      <c r="AE31" s="4" t="s">
        <v>16</v>
      </c>
      <c r="AF31" s="2">
        <f t="shared" ref="AF31:AO31" si="18">IFERROR(B31/Q31, "N.A.")</f>
        <v>6865.4298742913497</v>
      </c>
      <c r="AG31" s="2">
        <f t="shared" si="18"/>
        <v>5576.4799640170104</v>
      </c>
      <c r="AH31" s="2">
        <f t="shared" si="18"/>
        <v>6242.0794824399263</v>
      </c>
      <c r="AI31" s="2">
        <f t="shared" si="18"/>
        <v>6000</v>
      </c>
      <c r="AJ31" s="2">
        <f t="shared" si="18"/>
        <v>8338.3627450980403</v>
      </c>
      <c r="AK31" s="2">
        <f t="shared" si="18"/>
        <v>2799.352750809061</v>
      </c>
      <c r="AL31" s="2">
        <f t="shared" si="18"/>
        <v>8326.9661971830992</v>
      </c>
      <c r="AM31" s="2">
        <f t="shared" si="18"/>
        <v>10000</v>
      </c>
      <c r="AN31" s="2">
        <f t="shared" si="18"/>
        <v>0</v>
      </c>
      <c r="AO31" s="2" t="str">
        <f t="shared" si="18"/>
        <v>N.A.</v>
      </c>
      <c r="AP31" s="15">
        <f t="shared" ref="AP31" si="19">IFERROR(L31/AA31, "N.A.")</f>
        <v>6767.9575616041238</v>
      </c>
      <c r="AQ31" s="16">
        <f t="shared" ref="AQ31" si="20">IFERROR(M31/AB31, "N.A.")</f>
        <v>5558.4023774376501</v>
      </c>
      <c r="AR31" s="13">
        <f t="shared" ref="AR31" si="21">IFERROR(N31/AC31, "N.A.")</f>
        <v>6152.3466329234052</v>
      </c>
    </row>
    <row r="32" spans="1:44" ht="15" customHeight="1" thickBot="1" x14ac:dyDescent="0.3">
      <c r="A32" s="5" t="s">
        <v>0</v>
      </c>
      <c r="B32" s="46">
        <f>B31+C31</f>
        <v>123895295.00000001</v>
      </c>
      <c r="C32" s="47"/>
      <c r="D32" s="46">
        <f>D31+E31</f>
        <v>8031930</v>
      </c>
      <c r="E32" s="47"/>
      <c r="F32" s="46">
        <f>F31+G31</f>
        <v>7669104.0000000009</v>
      </c>
      <c r="G32" s="47"/>
      <c r="H32" s="46">
        <f>H31+I31</f>
        <v>15990365.000000002</v>
      </c>
      <c r="I32" s="47"/>
      <c r="J32" s="46">
        <f>J31+K31</f>
        <v>0</v>
      </c>
      <c r="K32" s="47"/>
      <c r="L32" s="46">
        <f>L31+M31</f>
        <v>155586694</v>
      </c>
      <c r="M32" s="50"/>
      <c r="N32" s="19">
        <f>B32+D32+F32+H32+J32</f>
        <v>155586694.00000003</v>
      </c>
      <c r="P32" s="5" t="s">
        <v>0</v>
      </c>
      <c r="Q32" s="46">
        <f>Q31+R31</f>
        <v>20342</v>
      </c>
      <c r="R32" s="47"/>
      <c r="S32" s="46">
        <f>S31+T31</f>
        <v>1295</v>
      </c>
      <c r="T32" s="47"/>
      <c r="U32" s="46">
        <f>U31+V31</f>
        <v>1125</v>
      </c>
      <c r="V32" s="47"/>
      <c r="W32" s="46">
        <f>W31+X31</f>
        <v>1896</v>
      </c>
      <c r="X32" s="47"/>
      <c r="Y32" s="46">
        <f>Y31+Z31</f>
        <v>631</v>
      </c>
      <c r="Z32" s="47"/>
      <c r="AA32" s="46">
        <f>AA31+AB31</f>
        <v>25289</v>
      </c>
      <c r="AB32" s="47"/>
      <c r="AC32" s="20">
        <f>Q32+S32+U32+W32+Y32</f>
        <v>25289</v>
      </c>
      <c r="AE32" s="5" t="s">
        <v>0</v>
      </c>
      <c r="AF32" s="48">
        <f>IFERROR(B32/Q32,"N.A.")</f>
        <v>6090.6152295742804</v>
      </c>
      <c r="AG32" s="49"/>
      <c r="AH32" s="48">
        <f>IFERROR(D32/S32,"N.A.")</f>
        <v>6202.2625482625481</v>
      </c>
      <c r="AI32" s="49"/>
      <c r="AJ32" s="48">
        <f>IFERROR(F32/U32,"N.A.")</f>
        <v>6816.9813333333341</v>
      </c>
      <c r="AK32" s="49"/>
      <c r="AL32" s="48">
        <f>IFERROR(H32/W32,"N.A.")</f>
        <v>8433.7368143459917</v>
      </c>
      <c r="AM32" s="49"/>
      <c r="AN32" s="48">
        <f>IFERROR(J32/Y32,"N.A.")</f>
        <v>0</v>
      </c>
      <c r="AO32" s="49"/>
      <c r="AP32" s="48">
        <f>IFERROR(L32/AA32,"N.A.")</f>
        <v>6152.3466329234052</v>
      </c>
      <c r="AQ32" s="49"/>
      <c r="AR32" s="17">
        <f>IFERROR(N32/AC32, "N.A.")</f>
        <v>6152.346632923407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>
        <v>908675.99999999988</v>
      </c>
      <c r="C39" s="2"/>
      <c r="D39" s="2"/>
      <c r="E39" s="2"/>
      <c r="F39" s="2">
        <v>807759</v>
      </c>
      <c r="G39" s="2"/>
      <c r="H39" s="2">
        <v>4479300</v>
      </c>
      <c r="I39" s="2"/>
      <c r="J39" s="2">
        <v>0</v>
      </c>
      <c r="K39" s="2"/>
      <c r="L39" s="1">
        <f t="shared" ref="L39:M42" si="22">B39+D39+F39+H39+J39</f>
        <v>6195735</v>
      </c>
      <c r="M39" s="12">
        <f t="shared" si="22"/>
        <v>0</v>
      </c>
      <c r="N39" s="13">
        <f>L39+M39</f>
        <v>6195735</v>
      </c>
      <c r="P39" s="3" t="s">
        <v>12</v>
      </c>
      <c r="Q39" s="2">
        <v>311</v>
      </c>
      <c r="R39" s="2">
        <v>0</v>
      </c>
      <c r="S39" s="2">
        <v>0</v>
      </c>
      <c r="T39" s="2">
        <v>0</v>
      </c>
      <c r="U39" s="2">
        <v>317</v>
      </c>
      <c r="V39" s="2">
        <v>0</v>
      </c>
      <c r="W39" s="2">
        <v>2344</v>
      </c>
      <c r="X39" s="2">
        <v>0</v>
      </c>
      <c r="Y39" s="2">
        <v>468</v>
      </c>
      <c r="Z39" s="2">
        <v>0</v>
      </c>
      <c r="AA39" s="1">
        <f t="shared" ref="AA39:AB42" si="23">Q39+S39+U39+W39+Y39</f>
        <v>3440</v>
      </c>
      <c r="AB39" s="12">
        <f t="shared" si="23"/>
        <v>0</v>
      </c>
      <c r="AC39" s="13">
        <f>AA39+AB39</f>
        <v>3440</v>
      </c>
      <c r="AE39" s="3" t="s">
        <v>12</v>
      </c>
      <c r="AF39" s="2">
        <f t="shared" ref="AF39:AR42" si="24">IFERROR(B39/Q39, "N.A.")</f>
        <v>2921.787781350482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>
        <f t="shared" si="24"/>
        <v>2548.1356466876973</v>
      </c>
      <c r="AK39" s="2" t="str">
        <f t="shared" si="24"/>
        <v>N.A.</v>
      </c>
      <c r="AL39" s="2">
        <f t="shared" si="24"/>
        <v>1910.9641638225255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5">
        <f t="shared" si="24"/>
        <v>1801.0857558139535</v>
      </c>
      <c r="AQ39" s="16" t="str">
        <f t="shared" si="24"/>
        <v>N.A.</v>
      </c>
      <c r="AR39" s="13">
        <f t="shared" si="24"/>
        <v>1801.0857558139535</v>
      </c>
    </row>
    <row r="40" spans="1:44" ht="15" customHeight="1" thickBot="1" x14ac:dyDescent="0.3">
      <c r="A40" s="3" t="s">
        <v>13</v>
      </c>
      <c r="B40" s="2">
        <v>1184607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1184607</v>
      </c>
      <c r="M40" s="12">
        <f t="shared" si="22"/>
        <v>0</v>
      </c>
      <c r="N40" s="13">
        <f>L40+M40</f>
        <v>1184607</v>
      </c>
      <c r="P40" s="3" t="s">
        <v>13</v>
      </c>
      <c r="Q40" s="2">
        <v>541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541</v>
      </c>
      <c r="AB40" s="12">
        <f t="shared" si="23"/>
        <v>0</v>
      </c>
      <c r="AC40" s="13">
        <f>AA40+AB40</f>
        <v>541</v>
      </c>
      <c r="AE40" s="3" t="s">
        <v>13</v>
      </c>
      <c r="AF40" s="2">
        <f t="shared" si="24"/>
        <v>2189.6617375231053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>
        <f t="shared" si="24"/>
        <v>2189.6617375231053</v>
      </c>
      <c r="AQ40" s="16" t="str">
        <f t="shared" si="24"/>
        <v>N.A.</v>
      </c>
      <c r="AR40" s="13">
        <f t="shared" si="24"/>
        <v>2189.6617375231053</v>
      </c>
    </row>
    <row r="41" spans="1:44" ht="15" customHeight="1" thickBot="1" x14ac:dyDescent="0.3">
      <c r="A41" s="3" t="s">
        <v>14</v>
      </c>
      <c r="B41" s="2">
        <v>6172020.0000000009</v>
      </c>
      <c r="C41" s="2">
        <v>22037960</v>
      </c>
      <c r="D41" s="2">
        <v>1191960</v>
      </c>
      <c r="E41" s="2"/>
      <c r="F41" s="2"/>
      <c r="G41" s="2">
        <v>1695800</v>
      </c>
      <c r="H41" s="2"/>
      <c r="I41" s="2">
        <v>1234100</v>
      </c>
      <c r="J41" s="2"/>
      <c r="K41" s="2"/>
      <c r="L41" s="1">
        <f t="shared" si="22"/>
        <v>7363980.0000000009</v>
      </c>
      <c r="M41" s="12">
        <f t="shared" si="22"/>
        <v>24967860</v>
      </c>
      <c r="N41" s="13">
        <f>L41+M41</f>
        <v>32331840</v>
      </c>
      <c r="P41" s="3" t="s">
        <v>14</v>
      </c>
      <c r="Q41" s="2">
        <v>1452</v>
      </c>
      <c r="R41" s="2">
        <v>4019</v>
      </c>
      <c r="S41" s="2">
        <v>302</v>
      </c>
      <c r="T41" s="2">
        <v>0</v>
      </c>
      <c r="U41" s="2">
        <v>0</v>
      </c>
      <c r="V41" s="2">
        <v>235</v>
      </c>
      <c r="W41" s="2">
        <v>0</v>
      </c>
      <c r="X41" s="2">
        <v>374</v>
      </c>
      <c r="Y41" s="2">
        <v>0</v>
      </c>
      <c r="Z41" s="2">
        <v>0</v>
      </c>
      <c r="AA41" s="1">
        <f t="shared" si="23"/>
        <v>1754</v>
      </c>
      <c r="AB41" s="12">
        <f t="shared" si="23"/>
        <v>4628</v>
      </c>
      <c r="AC41" s="13">
        <f>AA41+AB41</f>
        <v>6382</v>
      </c>
      <c r="AE41" s="3" t="s">
        <v>14</v>
      </c>
      <c r="AF41" s="2">
        <f t="shared" si="24"/>
        <v>4250.7024793388437</v>
      </c>
      <c r="AG41" s="2">
        <f t="shared" si="24"/>
        <v>5483.4436426971888</v>
      </c>
      <c r="AH41" s="2">
        <f t="shared" si="24"/>
        <v>3946.8874172185429</v>
      </c>
      <c r="AI41" s="2" t="str">
        <f t="shared" si="24"/>
        <v>N.A.</v>
      </c>
      <c r="AJ41" s="2" t="str">
        <f t="shared" si="24"/>
        <v>N.A.</v>
      </c>
      <c r="AK41" s="2">
        <f t="shared" si="24"/>
        <v>7216.1702127659573</v>
      </c>
      <c r="AL41" s="2" t="str">
        <f t="shared" si="24"/>
        <v>N.A.</v>
      </c>
      <c r="AM41" s="2">
        <f t="shared" si="24"/>
        <v>3299.7326203208554</v>
      </c>
      <c r="AN41" s="2" t="str">
        <f t="shared" si="24"/>
        <v>N.A.</v>
      </c>
      <c r="AO41" s="2" t="str">
        <f t="shared" si="24"/>
        <v>N.A.</v>
      </c>
      <c r="AP41" s="15">
        <f t="shared" si="24"/>
        <v>4198.3922462941855</v>
      </c>
      <c r="AQ41" s="16">
        <f t="shared" si="24"/>
        <v>5394.9567847882454</v>
      </c>
      <c r="AR41" s="13">
        <f t="shared" si="24"/>
        <v>5066.0984017549354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8265302.9999999991</v>
      </c>
      <c r="C43" s="2">
        <v>22037960</v>
      </c>
      <c r="D43" s="2">
        <v>1191960</v>
      </c>
      <c r="E43" s="2"/>
      <c r="F43" s="2">
        <v>807759</v>
      </c>
      <c r="G43" s="2">
        <v>1695800</v>
      </c>
      <c r="H43" s="2">
        <v>4479300</v>
      </c>
      <c r="I43" s="2">
        <v>1234100</v>
      </c>
      <c r="J43" s="2">
        <v>0</v>
      </c>
      <c r="K43" s="2"/>
      <c r="L43" s="1">
        <f t="shared" ref="L43" si="25">B43+D43+F43+H43+J43</f>
        <v>14744322</v>
      </c>
      <c r="M43" s="12">
        <f t="shared" ref="M43" si="26">C43+E43+G43+I43+K43</f>
        <v>24967860</v>
      </c>
      <c r="N43" s="18">
        <f>L43+M43</f>
        <v>39712182</v>
      </c>
      <c r="P43" s="4" t="s">
        <v>16</v>
      </c>
      <c r="Q43" s="2">
        <v>2304</v>
      </c>
      <c r="R43" s="2">
        <v>4019</v>
      </c>
      <c r="S43" s="2">
        <v>302</v>
      </c>
      <c r="T43" s="2">
        <v>0</v>
      </c>
      <c r="U43" s="2">
        <v>317</v>
      </c>
      <c r="V43" s="2">
        <v>235</v>
      </c>
      <c r="W43" s="2">
        <v>2344</v>
      </c>
      <c r="X43" s="2">
        <v>374</v>
      </c>
      <c r="Y43" s="2">
        <v>468</v>
      </c>
      <c r="Z43" s="2">
        <v>0</v>
      </c>
      <c r="AA43" s="1">
        <f t="shared" ref="AA43" si="27">Q43+S43+U43+W43+Y43</f>
        <v>5735</v>
      </c>
      <c r="AB43" s="12">
        <f t="shared" ref="AB43" si="28">R43+T43+V43+X43+Z43</f>
        <v>4628</v>
      </c>
      <c r="AC43" s="18">
        <f>AA43+AB43</f>
        <v>10363</v>
      </c>
      <c r="AE43" s="4" t="s">
        <v>16</v>
      </c>
      <c r="AF43" s="2">
        <f t="shared" ref="AF43:AO43" si="29">IFERROR(B43/Q43, "N.A.")</f>
        <v>3587.3710937499995</v>
      </c>
      <c r="AG43" s="2">
        <f t="shared" si="29"/>
        <v>5483.4436426971888</v>
      </c>
      <c r="AH43" s="2">
        <f t="shared" si="29"/>
        <v>3946.8874172185429</v>
      </c>
      <c r="AI43" s="2" t="str">
        <f t="shared" si="29"/>
        <v>N.A.</v>
      </c>
      <c r="AJ43" s="2">
        <f t="shared" si="29"/>
        <v>2548.1356466876973</v>
      </c>
      <c r="AK43" s="2">
        <f t="shared" si="29"/>
        <v>7216.1702127659573</v>
      </c>
      <c r="AL43" s="2">
        <f t="shared" si="29"/>
        <v>1910.9641638225255</v>
      </c>
      <c r="AM43" s="2">
        <f t="shared" si="29"/>
        <v>3299.7326203208554</v>
      </c>
      <c r="AN43" s="2">
        <f t="shared" si="29"/>
        <v>0</v>
      </c>
      <c r="AO43" s="2" t="str">
        <f t="shared" si="29"/>
        <v>N.A.</v>
      </c>
      <c r="AP43" s="15">
        <f t="shared" ref="AP43" si="30">IFERROR(L43/AA43, "N.A.")</f>
        <v>2570.936704446382</v>
      </c>
      <c r="AQ43" s="16">
        <f t="shared" ref="AQ43" si="31">IFERROR(M43/AB43, "N.A.")</f>
        <v>5394.9567847882454</v>
      </c>
      <c r="AR43" s="13">
        <f t="shared" ref="AR43" si="32">IFERROR(N43/AC43, "N.A.")</f>
        <v>3832.1125156807875</v>
      </c>
    </row>
    <row r="44" spans="1:44" ht="15" customHeight="1" thickBot="1" x14ac:dyDescent="0.3">
      <c r="A44" s="5" t="s">
        <v>0</v>
      </c>
      <c r="B44" s="46">
        <f>B43+C43</f>
        <v>30303263</v>
      </c>
      <c r="C44" s="47"/>
      <c r="D44" s="46">
        <f>D43+E43</f>
        <v>1191960</v>
      </c>
      <c r="E44" s="47"/>
      <c r="F44" s="46">
        <f>F43+G43</f>
        <v>2503559</v>
      </c>
      <c r="G44" s="47"/>
      <c r="H44" s="46">
        <f>H43+I43</f>
        <v>5713400</v>
      </c>
      <c r="I44" s="47"/>
      <c r="J44" s="46">
        <f>J43+K43</f>
        <v>0</v>
      </c>
      <c r="K44" s="47"/>
      <c r="L44" s="46">
        <f>L43+M43</f>
        <v>39712182</v>
      </c>
      <c r="M44" s="50"/>
      <c r="N44" s="19">
        <f>B44+D44+F44+H44+J44</f>
        <v>39712182</v>
      </c>
      <c r="P44" s="5" t="s">
        <v>0</v>
      </c>
      <c r="Q44" s="46">
        <f>Q43+R43</f>
        <v>6323</v>
      </c>
      <c r="R44" s="47"/>
      <c r="S44" s="46">
        <f>S43+T43</f>
        <v>302</v>
      </c>
      <c r="T44" s="47"/>
      <c r="U44" s="46">
        <f>U43+V43</f>
        <v>552</v>
      </c>
      <c r="V44" s="47"/>
      <c r="W44" s="46">
        <f>W43+X43</f>
        <v>2718</v>
      </c>
      <c r="X44" s="47"/>
      <c r="Y44" s="46">
        <f>Y43+Z43</f>
        <v>468</v>
      </c>
      <c r="Z44" s="47"/>
      <c r="AA44" s="46">
        <f>AA43+AB43</f>
        <v>10363</v>
      </c>
      <c r="AB44" s="50"/>
      <c r="AC44" s="19">
        <f>Q44+S44+U44+W44+Y44</f>
        <v>10363</v>
      </c>
      <c r="AE44" s="5" t="s">
        <v>0</v>
      </c>
      <c r="AF44" s="48">
        <f>IFERROR(B44/Q44,"N.A.")</f>
        <v>4792.5451526174284</v>
      </c>
      <c r="AG44" s="49"/>
      <c r="AH44" s="48">
        <f>IFERROR(D44/S44,"N.A.")</f>
        <v>3946.8874172185429</v>
      </c>
      <c r="AI44" s="49"/>
      <c r="AJ44" s="48">
        <f>IFERROR(F44/U44,"N.A.")</f>
        <v>4535.432971014493</v>
      </c>
      <c r="AK44" s="49"/>
      <c r="AL44" s="48">
        <f>IFERROR(H44/W44,"N.A.")</f>
        <v>2102.0603384841797</v>
      </c>
      <c r="AM44" s="49"/>
      <c r="AN44" s="48">
        <f>IFERROR(J44/Y44,"N.A.")</f>
        <v>0</v>
      </c>
      <c r="AO44" s="49"/>
      <c r="AP44" s="48">
        <f>IFERROR(L44/AA44,"N.A.")</f>
        <v>3832.1125156807875</v>
      </c>
      <c r="AQ44" s="49"/>
      <c r="AR44" s="17">
        <f>IFERROR(N44/AC44, "N.A.")</f>
        <v>3832.1125156807875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1" t="s">
        <v>17</v>
      </c>
      <c r="B1" s="22" t="s">
        <v>38</v>
      </c>
    </row>
    <row r="2" spans="1:44" ht="15" customHeight="1" x14ac:dyDescent="0.25">
      <c r="A2" s="21" t="s">
        <v>18</v>
      </c>
      <c r="B2" s="22" t="s">
        <v>19</v>
      </c>
    </row>
    <row r="3" spans="1:44" ht="15" customHeight="1" x14ac:dyDescent="0.25">
      <c r="A3" s="21" t="s">
        <v>20</v>
      </c>
      <c r="B3" s="22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1" t="s">
        <v>21</v>
      </c>
      <c r="B4" s="22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1" t="s">
        <v>23</v>
      </c>
      <c r="B5" s="22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1" t="s">
        <v>24</v>
      </c>
      <c r="B6" s="22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1" t="s">
        <v>25</v>
      </c>
      <c r="B7" s="23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1" t="s">
        <v>26</v>
      </c>
      <c r="B8" s="24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ht="23.25" customHeight="1" thickBot="1" x14ac:dyDescent="0.3">
      <c r="A10" s="14" t="s">
        <v>31</v>
      </c>
      <c r="P10" s="14" t="s">
        <v>28</v>
      </c>
      <c r="AE10" s="14" t="s">
        <v>34</v>
      </c>
    </row>
    <row r="11" spans="1:44" ht="15" customHeight="1" x14ac:dyDescent="0.25">
      <c r="A11" s="28" t="s">
        <v>1</v>
      </c>
      <c r="B11" s="42" t="s">
        <v>2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28" t="s">
        <v>0</v>
      </c>
      <c r="P11" s="28" t="s">
        <v>1</v>
      </c>
      <c r="Q11" s="42" t="s">
        <v>2</v>
      </c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28" t="s">
        <v>0</v>
      </c>
      <c r="AE11" s="28" t="s">
        <v>1</v>
      </c>
      <c r="AF11" s="42" t="s">
        <v>2</v>
      </c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28" t="s">
        <v>0</v>
      </c>
    </row>
    <row r="12" spans="1:44" ht="15" customHeight="1" x14ac:dyDescent="0.25">
      <c r="A12" s="29"/>
      <c r="B12" s="35" t="s">
        <v>3</v>
      </c>
      <c r="C12" s="36"/>
      <c r="D12" s="36"/>
      <c r="E12" s="37"/>
      <c r="F12" s="38" t="s">
        <v>4</v>
      </c>
      <c r="G12" s="39"/>
      <c r="H12" s="38" t="s">
        <v>5</v>
      </c>
      <c r="I12" s="39"/>
      <c r="J12" s="38" t="s">
        <v>6</v>
      </c>
      <c r="K12" s="39"/>
      <c r="L12" s="38" t="s">
        <v>7</v>
      </c>
      <c r="M12" s="44"/>
      <c r="N12" s="29"/>
      <c r="P12" s="29"/>
      <c r="Q12" s="35" t="s">
        <v>3</v>
      </c>
      <c r="R12" s="36"/>
      <c r="S12" s="36"/>
      <c r="T12" s="37"/>
      <c r="U12" s="38" t="s">
        <v>4</v>
      </c>
      <c r="V12" s="39"/>
      <c r="W12" s="38" t="s">
        <v>5</v>
      </c>
      <c r="X12" s="39"/>
      <c r="Y12" s="38" t="s">
        <v>6</v>
      </c>
      <c r="Z12" s="39"/>
      <c r="AA12" s="38" t="s">
        <v>7</v>
      </c>
      <c r="AB12" s="44"/>
      <c r="AC12" s="29"/>
      <c r="AE12" s="29"/>
      <c r="AF12" s="35" t="s">
        <v>3</v>
      </c>
      <c r="AG12" s="36"/>
      <c r="AH12" s="36"/>
      <c r="AI12" s="37"/>
      <c r="AJ12" s="38" t="s">
        <v>4</v>
      </c>
      <c r="AK12" s="39"/>
      <c r="AL12" s="38" t="s">
        <v>5</v>
      </c>
      <c r="AM12" s="39"/>
      <c r="AN12" s="38" t="s">
        <v>6</v>
      </c>
      <c r="AO12" s="39"/>
      <c r="AP12" s="38" t="s">
        <v>7</v>
      </c>
      <c r="AQ12" s="44"/>
      <c r="AR12" s="29"/>
    </row>
    <row r="13" spans="1:44" ht="15" customHeight="1" thickBot="1" x14ac:dyDescent="0.3">
      <c r="A13" s="29"/>
      <c r="B13" s="31" t="s">
        <v>8</v>
      </c>
      <c r="C13" s="32"/>
      <c r="D13" s="33" t="s">
        <v>9</v>
      </c>
      <c r="E13" s="34"/>
      <c r="F13" s="40"/>
      <c r="G13" s="41"/>
      <c r="H13" s="40"/>
      <c r="I13" s="41"/>
      <c r="J13" s="40"/>
      <c r="K13" s="41"/>
      <c r="L13" s="40"/>
      <c r="M13" s="45"/>
      <c r="N13" s="29"/>
      <c r="P13" s="29"/>
      <c r="Q13" s="31" t="s">
        <v>8</v>
      </c>
      <c r="R13" s="32"/>
      <c r="S13" s="33" t="s">
        <v>9</v>
      </c>
      <c r="T13" s="34"/>
      <c r="U13" s="40"/>
      <c r="V13" s="41"/>
      <c r="W13" s="40"/>
      <c r="X13" s="41"/>
      <c r="Y13" s="40"/>
      <c r="Z13" s="41"/>
      <c r="AA13" s="40"/>
      <c r="AB13" s="45"/>
      <c r="AC13" s="29"/>
      <c r="AE13" s="29"/>
      <c r="AF13" s="31" t="s">
        <v>8</v>
      </c>
      <c r="AG13" s="32"/>
      <c r="AH13" s="33" t="s">
        <v>9</v>
      </c>
      <c r="AI13" s="34"/>
      <c r="AJ13" s="40"/>
      <c r="AK13" s="41"/>
      <c r="AL13" s="40"/>
      <c r="AM13" s="41"/>
      <c r="AN13" s="40"/>
      <c r="AO13" s="41"/>
      <c r="AP13" s="40"/>
      <c r="AQ13" s="45"/>
      <c r="AR13" s="29"/>
    </row>
    <row r="14" spans="1:44" ht="15" customHeight="1" thickBot="1" x14ac:dyDescent="0.3">
      <c r="A14" s="30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0"/>
      <c r="P14" s="30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0"/>
      <c r="AE14" s="30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0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5" t="str">
        <f t="shared" si="2"/>
        <v>N.A.</v>
      </c>
      <c r="AQ15" s="16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5" t="str">
        <f t="shared" si="2"/>
        <v>N.A.</v>
      </c>
      <c r="AQ16" s="16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5" t="str">
        <f t="shared" si="2"/>
        <v>N.A.</v>
      </c>
      <c r="AQ17" s="16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8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5" t="str">
        <f t="shared" si="2"/>
        <v>N.A.</v>
      </c>
      <c r="AQ18" s="16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8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5" t="str">
        <f t="shared" ref="AP19" si="8">IFERROR(L19/AA19, "N.A.")</f>
        <v>N.A.</v>
      </c>
      <c r="AQ19" s="16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6">
        <f>B19+C19</f>
        <v>0</v>
      </c>
      <c r="C20" s="47"/>
      <c r="D20" s="46">
        <f>D19+E19</f>
        <v>0</v>
      </c>
      <c r="E20" s="47"/>
      <c r="F20" s="46">
        <f>F19+G19</f>
        <v>0</v>
      </c>
      <c r="G20" s="47"/>
      <c r="H20" s="46">
        <f>H19+I19</f>
        <v>0</v>
      </c>
      <c r="I20" s="47"/>
      <c r="J20" s="46">
        <f>J19+K19</f>
        <v>0</v>
      </c>
      <c r="K20" s="47"/>
      <c r="L20" s="46">
        <f>L19+M19</f>
        <v>0</v>
      </c>
      <c r="M20" s="50"/>
      <c r="N20" s="19">
        <f>B20+D20+F20+H20+J20</f>
        <v>0</v>
      </c>
      <c r="P20" s="5" t="s">
        <v>0</v>
      </c>
      <c r="Q20" s="46">
        <f>Q19+R19</f>
        <v>0</v>
      </c>
      <c r="R20" s="47"/>
      <c r="S20" s="46">
        <f>S19+T19</f>
        <v>0</v>
      </c>
      <c r="T20" s="47"/>
      <c r="U20" s="46">
        <f>U19+V19</f>
        <v>0</v>
      </c>
      <c r="V20" s="47"/>
      <c r="W20" s="46">
        <f>W19+X19</f>
        <v>0</v>
      </c>
      <c r="X20" s="47"/>
      <c r="Y20" s="46">
        <f>Y19+Z19</f>
        <v>0</v>
      </c>
      <c r="Z20" s="47"/>
      <c r="AA20" s="46">
        <f>AA19+AB19</f>
        <v>0</v>
      </c>
      <c r="AB20" s="47"/>
      <c r="AC20" s="20">
        <f>Q20+S20+U20+W20+Y20</f>
        <v>0</v>
      </c>
      <c r="AE20" s="5" t="s">
        <v>0</v>
      </c>
      <c r="AF20" s="48" t="str">
        <f>IFERROR(B20/Q20,"N.A.")</f>
        <v>N.A.</v>
      </c>
      <c r="AG20" s="49"/>
      <c r="AH20" s="48" t="str">
        <f>IFERROR(D20/S20,"N.A.")</f>
        <v>N.A.</v>
      </c>
      <c r="AI20" s="49"/>
      <c r="AJ20" s="48" t="str">
        <f>IFERROR(F20/U20,"N.A.")</f>
        <v>N.A.</v>
      </c>
      <c r="AK20" s="49"/>
      <c r="AL20" s="48" t="str">
        <f>IFERROR(H20/W20,"N.A.")</f>
        <v>N.A.</v>
      </c>
      <c r="AM20" s="49"/>
      <c r="AN20" s="48" t="str">
        <f>IFERROR(J20/Y20,"N.A.")</f>
        <v>N.A.</v>
      </c>
      <c r="AO20" s="49"/>
      <c r="AP20" s="48" t="str">
        <f>IFERROR(L20/AA20,"N.A.")</f>
        <v>N.A.</v>
      </c>
      <c r="AQ20" s="49"/>
      <c r="AR20" s="17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ht="23.25" customHeight="1" thickBot="1" x14ac:dyDescent="0.3">
      <c r="A22" s="14" t="s">
        <v>32</v>
      </c>
      <c r="P22" s="14" t="s">
        <v>29</v>
      </c>
      <c r="AE22" s="14" t="s">
        <v>35</v>
      </c>
    </row>
    <row r="23" spans="1:44" ht="15" customHeight="1" x14ac:dyDescent="0.25">
      <c r="A23" s="28" t="s">
        <v>1</v>
      </c>
      <c r="B23" s="42" t="s">
        <v>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28" t="s">
        <v>0</v>
      </c>
      <c r="P23" s="28" t="s">
        <v>1</v>
      </c>
      <c r="Q23" s="42" t="s">
        <v>2</v>
      </c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28" t="s">
        <v>0</v>
      </c>
      <c r="AE23" s="28" t="s">
        <v>1</v>
      </c>
      <c r="AF23" s="42" t="s">
        <v>2</v>
      </c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28" t="s">
        <v>0</v>
      </c>
    </row>
    <row r="24" spans="1:44" ht="15" customHeight="1" x14ac:dyDescent="0.25">
      <c r="A24" s="29"/>
      <c r="B24" s="35" t="s">
        <v>3</v>
      </c>
      <c r="C24" s="36"/>
      <c r="D24" s="36"/>
      <c r="E24" s="37"/>
      <c r="F24" s="38" t="s">
        <v>4</v>
      </c>
      <c r="G24" s="39"/>
      <c r="H24" s="38" t="s">
        <v>5</v>
      </c>
      <c r="I24" s="39"/>
      <c r="J24" s="38" t="s">
        <v>6</v>
      </c>
      <c r="K24" s="39"/>
      <c r="L24" s="38" t="s">
        <v>7</v>
      </c>
      <c r="M24" s="44"/>
      <c r="N24" s="29"/>
      <c r="P24" s="29"/>
      <c r="Q24" s="35" t="s">
        <v>3</v>
      </c>
      <c r="R24" s="36"/>
      <c r="S24" s="36"/>
      <c r="T24" s="37"/>
      <c r="U24" s="38" t="s">
        <v>4</v>
      </c>
      <c r="V24" s="39"/>
      <c r="W24" s="38" t="s">
        <v>5</v>
      </c>
      <c r="X24" s="39"/>
      <c r="Y24" s="38" t="s">
        <v>6</v>
      </c>
      <c r="Z24" s="39"/>
      <c r="AA24" s="38" t="s">
        <v>7</v>
      </c>
      <c r="AB24" s="44"/>
      <c r="AC24" s="29"/>
      <c r="AE24" s="29"/>
      <c r="AF24" s="35" t="s">
        <v>3</v>
      </c>
      <c r="AG24" s="36"/>
      <c r="AH24" s="36"/>
      <c r="AI24" s="37"/>
      <c r="AJ24" s="38" t="s">
        <v>4</v>
      </c>
      <c r="AK24" s="39"/>
      <c r="AL24" s="38" t="s">
        <v>5</v>
      </c>
      <c r="AM24" s="39"/>
      <c r="AN24" s="38" t="s">
        <v>6</v>
      </c>
      <c r="AO24" s="39"/>
      <c r="AP24" s="38" t="s">
        <v>7</v>
      </c>
      <c r="AQ24" s="44"/>
      <c r="AR24" s="29"/>
    </row>
    <row r="25" spans="1:44" ht="15" customHeight="1" thickBot="1" x14ac:dyDescent="0.3">
      <c r="A25" s="29"/>
      <c r="B25" s="31" t="s">
        <v>8</v>
      </c>
      <c r="C25" s="32"/>
      <c r="D25" s="33" t="s">
        <v>9</v>
      </c>
      <c r="E25" s="34"/>
      <c r="F25" s="40"/>
      <c r="G25" s="41"/>
      <c r="H25" s="40"/>
      <c r="I25" s="41"/>
      <c r="J25" s="40"/>
      <c r="K25" s="41"/>
      <c r="L25" s="40"/>
      <c r="M25" s="45"/>
      <c r="N25" s="29"/>
      <c r="P25" s="29"/>
      <c r="Q25" s="31" t="s">
        <v>8</v>
      </c>
      <c r="R25" s="32"/>
      <c r="S25" s="33" t="s">
        <v>9</v>
      </c>
      <c r="T25" s="34"/>
      <c r="U25" s="40"/>
      <c r="V25" s="41"/>
      <c r="W25" s="40"/>
      <c r="X25" s="41"/>
      <c r="Y25" s="40"/>
      <c r="Z25" s="41"/>
      <c r="AA25" s="40"/>
      <c r="AB25" s="45"/>
      <c r="AC25" s="29"/>
      <c r="AE25" s="29"/>
      <c r="AF25" s="31" t="s">
        <v>8</v>
      </c>
      <c r="AG25" s="32"/>
      <c r="AH25" s="33" t="s">
        <v>9</v>
      </c>
      <c r="AI25" s="34"/>
      <c r="AJ25" s="40"/>
      <c r="AK25" s="41"/>
      <c r="AL25" s="40"/>
      <c r="AM25" s="41"/>
      <c r="AN25" s="40"/>
      <c r="AO25" s="41"/>
      <c r="AP25" s="40"/>
      <c r="AQ25" s="45"/>
      <c r="AR25" s="29"/>
    </row>
    <row r="26" spans="1:44" ht="15" customHeight="1" thickBot="1" x14ac:dyDescent="0.3">
      <c r="A26" s="30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0"/>
      <c r="P26" s="30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0"/>
      <c r="AE26" s="30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0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5" t="str">
        <f t="shared" si="13"/>
        <v>N.A.</v>
      </c>
      <c r="AQ27" s="16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5" t="str">
        <f t="shared" si="13"/>
        <v>N.A.</v>
      </c>
      <c r="AQ28" s="16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5" t="str">
        <f t="shared" si="13"/>
        <v>N.A.</v>
      </c>
      <c r="AQ29" s="16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8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5" t="str">
        <f t="shared" si="13"/>
        <v>N.A.</v>
      </c>
      <c r="AQ30" s="16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8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5" t="str">
        <f t="shared" ref="AP31" si="19">IFERROR(L31/AA31, "N.A.")</f>
        <v>N.A.</v>
      </c>
      <c r="AQ31" s="16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6">
        <f>B31+C31</f>
        <v>0</v>
      </c>
      <c r="C32" s="47"/>
      <c r="D32" s="46">
        <f>D31+E31</f>
        <v>0</v>
      </c>
      <c r="E32" s="47"/>
      <c r="F32" s="46">
        <f>F31+G31</f>
        <v>0</v>
      </c>
      <c r="G32" s="47"/>
      <c r="H32" s="46">
        <f>H31+I31</f>
        <v>0</v>
      </c>
      <c r="I32" s="47"/>
      <c r="J32" s="46">
        <f>J31+K31</f>
        <v>0</v>
      </c>
      <c r="K32" s="47"/>
      <c r="L32" s="46">
        <f>L31+M31</f>
        <v>0</v>
      </c>
      <c r="M32" s="50"/>
      <c r="N32" s="19">
        <f>B32+D32+F32+H32+J32</f>
        <v>0</v>
      </c>
      <c r="P32" s="5" t="s">
        <v>0</v>
      </c>
      <c r="Q32" s="46">
        <f>Q31+R31</f>
        <v>0</v>
      </c>
      <c r="R32" s="47"/>
      <c r="S32" s="46">
        <f>S31+T31</f>
        <v>0</v>
      </c>
      <c r="T32" s="47"/>
      <c r="U32" s="46">
        <f>U31+V31</f>
        <v>0</v>
      </c>
      <c r="V32" s="47"/>
      <c r="W32" s="46">
        <f>W31+X31</f>
        <v>0</v>
      </c>
      <c r="X32" s="47"/>
      <c r="Y32" s="46">
        <f>Y31+Z31</f>
        <v>0</v>
      </c>
      <c r="Z32" s="47"/>
      <c r="AA32" s="46">
        <f>AA31+AB31</f>
        <v>0</v>
      </c>
      <c r="AB32" s="47"/>
      <c r="AC32" s="20">
        <f>Q32+S32+U32+W32+Y32</f>
        <v>0</v>
      </c>
      <c r="AE32" s="5" t="s">
        <v>0</v>
      </c>
      <c r="AF32" s="48" t="str">
        <f>IFERROR(B32/Q32,"N.A.")</f>
        <v>N.A.</v>
      </c>
      <c r="AG32" s="49"/>
      <c r="AH32" s="48" t="str">
        <f>IFERROR(D32/S32,"N.A.")</f>
        <v>N.A.</v>
      </c>
      <c r="AI32" s="49"/>
      <c r="AJ32" s="48" t="str">
        <f>IFERROR(F32/U32,"N.A.")</f>
        <v>N.A.</v>
      </c>
      <c r="AK32" s="49"/>
      <c r="AL32" s="48" t="str">
        <f>IFERROR(H32/W32,"N.A.")</f>
        <v>N.A.</v>
      </c>
      <c r="AM32" s="49"/>
      <c r="AN32" s="48" t="str">
        <f>IFERROR(J32/Y32,"N.A.")</f>
        <v>N.A.</v>
      </c>
      <c r="AO32" s="49"/>
      <c r="AP32" s="48" t="str">
        <f>IFERROR(L32/AA32,"N.A.")</f>
        <v>N.A.</v>
      </c>
      <c r="AQ32" s="49"/>
      <c r="AR32" s="17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4" t="s">
        <v>33</v>
      </c>
      <c r="P34" s="14" t="s">
        <v>30</v>
      </c>
      <c r="AE34" s="14" t="s">
        <v>36</v>
      </c>
    </row>
    <row r="35" spans="1:44" ht="15" customHeight="1" x14ac:dyDescent="0.25">
      <c r="A35" s="28" t="s">
        <v>1</v>
      </c>
      <c r="B35" s="42" t="s">
        <v>2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8" t="s">
        <v>0</v>
      </c>
      <c r="P35" s="28" t="s">
        <v>1</v>
      </c>
      <c r="Q35" s="42" t="s">
        <v>2</v>
      </c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28" t="s">
        <v>0</v>
      </c>
      <c r="AE35" s="28" t="s">
        <v>1</v>
      </c>
      <c r="AF35" s="42" t="s">
        <v>2</v>
      </c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28" t="s">
        <v>0</v>
      </c>
    </row>
    <row r="36" spans="1:44" ht="15" customHeight="1" x14ac:dyDescent="0.25">
      <c r="A36" s="29"/>
      <c r="B36" s="35" t="s">
        <v>3</v>
      </c>
      <c r="C36" s="36"/>
      <c r="D36" s="36"/>
      <c r="E36" s="37"/>
      <c r="F36" s="38" t="s">
        <v>4</v>
      </c>
      <c r="G36" s="39"/>
      <c r="H36" s="38" t="s">
        <v>5</v>
      </c>
      <c r="I36" s="39"/>
      <c r="J36" s="38" t="s">
        <v>6</v>
      </c>
      <c r="K36" s="39"/>
      <c r="L36" s="38" t="s">
        <v>7</v>
      </c>
      <c r="M36" s="44"/>
      <c r="N36" s="29"/>
      <c r="P36" s="29"/>
      <c r="Q36" s="35" t="s">
        <v>3</v>
      </c>
      <c r="R36" s="36"/>
      <c r="S36" s="36"/>
      <c r="T36" s="37"/>
      <c r="U36" s="38" t="s">
        <v>4</v>
      </c>
      <c r="V36" s="39"/>
      <c r="W36" s="38" t="s">
        <v>5</v>
      </c>
      <c r="X36" s="39"/>
      <c r="Y36" s="38" t="s">
        <v>6</v>
      </c>
      <c r="Z36" s="39"/>
      <c r="AA36" s="38" t="s">
        <v>7</v>
      </c>
      <c r="AB36" s="44"/>
      <c r="AC36" s="29"/>
      <c r="AE36" s="29"/>
      <c r="AF36" s="35" t="s">
        <v>3</v>
      </c>
      <c r="AG36" s="36"/>
      <c r="AH36" s="36"/>
      <c r="AI36" s="37"/>
      <c r="AJ36" s="38" t="s">
        <v>4</v>
      </c>
      <c r="AK36" s="39"/>
      <c r="AL36" s="38" t="s">
        <v>5</v>
      </c>
      <c r="AM36" s="39"/>
      <c r="AN36" s="38" t="s">
        <v>6</v>
      </c>
      <c r="AO36" s="39"/>
      <c r="AP36" s="38" t="s">
        <v>7</v>
      </c>
      <c r="AQ36" s="44"/>
      <c r="AR36" s="29"/>
    </row>
    <row r="37" spans="1:44" ht="15" customHeight="1" thickBot="1" x14ac:dyDescent="0.3">
      <c r="A37" s="29"/>
      <c r="B37" s="31" t="s">
        <v>8</v>
      </c>
      <c r="C37" s="32"/>
      <c r="D37" s="33" t="s">
        <v>9</v>
      </c>
      <c r="E37" s="34"/>
      <c r="F37" s="40"/>
      <c r="G37" s="41"/>
      <c r="H37" s="40"/>
      <c r="I37" s="41"/>
      <c r="J37" s="40"/>
      <c r="K37" s="41"/>
      <c r="L37" s="40"/>
      <c r="M37" s="45"/>
      <c r="N37" s="29"/>
      <c r="P37" s="29"/>
      <c r="Q37" s="31" t="s">
        <v>8</v>
      </c>
      <c r="R37" s="32"/>
      <c r="S37" s="33" t="s">
        <v>9</v>
      </c>
      <c r="T37" s="34"/>
      <c r="U37" s="40"/>
      <c r="V37" s="41"/>
      <c r="W37" s="40"/>
      <c r="X37" s="41"/>
      <c r="Y37" s="40"/>
      <c r="Z37" s="41"/>
      <c r="AA37" s="40"/>
      <c r="AB37" s="45"/>
      <c r="AC37" s="29"/>
      <c r="AE37" s="29"/>
      <c r="AF37" s="31" t="s">
        <v>8</v>
      </c>
      <c r="AG37" s="32"/>
      <c r="AH37" s="33" t="s">
        <v>9</v>
      </c>
      <c r="AI37" s="34"/>
      <c r="AJ37" s="40"/>
      <c r="AK37" s="41"/>
      <c r="AL37" s="40"/>
      <c r="AM37" s="41"/>
      <c r="AN37" s="40"/>
      <c r="AO37" s="41"/>
      <c r="AP37" s="40"/>
      <c r="AQ37" s="45"/>
      <c r="AR37" s="29"/>
    </row>
    <row r="38" spans="1:44" ht="15" customHeight="1" thickBot="1" x14ac:dyDescent="0.3">
      <c r="A38" s="30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0"/>
      <c r="P38" s="30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0"/>
      <c r="AE38" s="30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0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5" t="str">
        <f t="shared" si="24"/>
        <v>N.A.</v>
      </c>
      <c r="AQ39" s="16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5" t="str">
        <f t="shared" si="24"/>
        <v>N.A.</v>
      </c>
      <c r="AQ40" s="16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5" t="str">
        <f t="shared" si="24"/>
        <v>N.A.</v>
      </c>
      <c r="AQ41" s="16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5" t="str">
        <f t="shared" si="24"/>
        <v>N.A.</v>
      </c>
      <c r="AQ42" s="16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8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8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5" t="str">
        <f t="shared" ref="AP43" si="30">IFERROR(L43/AA43, "N.A.")</f>
        <v>N.A.</v>
      </c>
      <c r="AQ43" s="16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6">
        <f>B43+C43</f>
        <v>0</v>
      </c>
      <c r="C44" s="47"/>
      <c r="D44" s="46">
        <f>D43+E43</f>
        <v>0</v>
      </c>
      <c r="E44" s="47"/>
      <c r="F44" s="46">
        <f>F43+G43</f>
        <v>0</v>
      </c>
      <c r="G44" s="47"/>
      <c r="H44" s="46">
        <f>H43+I43</f>
        <v>0</v>
      </c>
      <c r="I44" s="47"/>
      <c r="J44" s="46">
        <f>J43+K43</f>
        <v>0</v>
      </c>
      <c r="K44" s="47"/>
      <c r="L44" s="46">
        <f>L43+M43</f>
        <v>0</v>
      </c>
      <c r="M44" s="50"/>
      <c r="N44" s="19">
        <f>B44+D44+F44+H44+J44</f>
        <v>0</v>
      </c>
      <c r="P44" s="5" t="s">
        <v>0</v>
      </c>
      <c r="Q44" s="46">
        <f>Q43+R43</f>
        <v>0</v>
      </c>
      <c r="R44" s="47"/>
      <c r="S44" s="46">
        <f>S43+T43</f>
        <v>0</v>
      </c>
      <c r="T44" s="47"/>
      <c r="U44" s="46">
        <f>U43+V43</f>
        <v>0</v>
      </c>
      <c r="V44" s="47"/>
      <c r="W44" s="46">
        <f>W43+X43</f>
        <v>0</v>
      </c>
      <c r="X44" s="47"/>
      <c r="Y44" s="46">
        <f>Y43+Z43</f>
        <v>0</v>
      </c>
      <c r="Z44" s="47"/>
      <c r="AA44" s="46">
        <f>AA43+AB43</f>
        <v>0</v>
      </c>
      <c r="AB44" s="50"/>
      <c r="AC44" s="19">
        <f>Q44+S44+U44+W44+Y44</f>
        <v>0</v>
      </c>
      <c r="AE44" s="5" t="s">
        <v>0</v>
      </c>
      <c r="AF44" s="48" t="str">
        <f>IFERROR(B44/Q44,"N.A.")</f>
        <v>N.A.</v>
      </c>
      <c r="AG44" s="49"/>
      <c r="AH44" s="48" t="str">
        <f>IFERROR(D44/S44,"N.A.")</f>
        <v>N.A.</v>
      </c>
      <c r="AI44" s="49"/>
      <c r="AJ44" s="48" t="str">
        <f>IFERROR(F44/U44,"N.A.")</f>
        <v>N.A.</v>
      </c>
      <c r="AK44" s="49"/>
      <c r="AL44" s="48" t="str">
        <f>IFERROR(H44/W44,"N.A.")</f>
        <v>N.A.</v>
      </c>
      <c r="AM44" s="49"/>
      <c r="AN44" s="48" t="str">
        <f>IFERROR(J44/Y44,"N.A.")</f>
        <v>N.A.</v>
      </c>
      <c r="AO44" s="49"/>
      <c r="AP44" s="48" t="str">
        <f>IFERROR(L44/AA44,"N.A.")</f>
        <v>N.A.</v>
      </c>
      <c r="AQ44" s="49"/>
      <c r="AR44" s="17" t="str">
        <f>IFERROR(N44/AC44, "N.A.")</f>
        <v>N.A.</v>
      </c>
    </row>
  </sheetData>
  <mergeCells count="144">
    <mergeCell ref="AP20:AQ20"/>
    <mergeCell ref="AP32:AQ32"/>
    <mergeCell ref="AP44:AQ44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A32:AB32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L32:M32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44:M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2E3AB9-6F45-486C-B895-412327DF5D5F}">
  <ds:schemaRefs>
    <ds:schemaRef ds:uri="http://schemas.microsoft.com/office/2006/metadata/properties"/>
    <ds:schemaRef ds:uri="3946fdfc-da00-409a-95df-cd9f19cc2a9a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2007 T2</dc:title>
  <dc:subject>Matriz Hussmanns Quintana Roo, 2007-T2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2025-12-16T14:22:27Z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